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47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<sst xmlns="http://schemas.openxmlformats.org/spreadsheetml/2006/main" count="832" uniqueCount="124">
  <si>
    <t>№</t>
  </si>
  <si>
    <t>проверено</t>
  </si>
  <si>
    <t>кондиц-х,</t>
  </si>
  <si>
    <t>%</t>
  </si>
  <si>
    <t>кондиц-х</t>
  </si>
  <si>
    <t>Кондиц.</t>
  </si>
  <si>
    <t xml:space="preserve">                 Некондиционных</t>
  </si>
  <si>
    <t>Проверено</t>
  </si>
  <si>
    <t xml:space="preserve">Наименование </t>
  </si>
  <si>
    <t xml:space="preserve">семян </t>
  </si>
  <si>
    <t>всего</t>
  </si>
  <si>
    <t>по чистоте</t>
  </si>
  <si>
    <t>в т.ч. по</t>
  </si>
  <si>
    <t>по всхо</t>
  </si>
  <si>
    <t>из них</t>
  </si>
  <si>
    <t>по влаж</t>
  </si>
  <si>
    <t>всего,</t>
  </si>
  <si>
    <t>п/п</t>
  </si>
  <si>
    <t xml:space="preserve">   Наименование</t>
  </si>
  <si>
    <t>семян</t>
  </si>
  <si>
    <t>Всего</t>
  </si>
  <si>
    <t xml:space="preserve">    по</t>
  </si>
  <si>
    <t>по заселен.</t>
  </si>
  <si>
    <t xml:space="preserve">       по </t>
  </si>
  <si>
    <t>запаса</t>
  </si>
  <si>
    <t>района</t>
  </si>
  <si>
    <t>сорнякам</t>
  </si>
  <si>
    <t>жести</t>
  </si>
  <si>
    <t>до 10%</t>
  </si>
  <si>
    <t xml:space="preserve"> на 10-20%</t>
  </si>
  <si>
    <t>более 20%</t>
  </si>
  <si>
    <t>ности</t>
  </si>
  <si>
    <t xml:space="preserve">       района</t>
  </si>
  <si>
    <t>к провер.</t>
  </si>
  <si>
    <t>в т. ч. сорняк</t>
  </si>
  <si>
    <t>всхож.</t>
  </si>
  <si>
    <t>вредит.</t>
  </si>
  <si>
    <t>влажности</t>
  </si>
  <si>
    <t>Ярский</t>
  </si>
  <si>
    <t>Глазовский</t>
  </si>
  <si>
    <t>Юкаменский</t>
  </si>
  <si>
    <t>Балезинский</t>
  </si>
  <si>
    <t>Красногорский</t>
  </si>
  <si>
    <t>Кезский</t>
  </si>
  <si>
    <t>Дебесский</t>
  </si>
  <si>
    <t>Игринский</t>
  </si>
  <si>
    <t>Як-Бодьинский</t>
  </si>
  <si>
    <t>Шарканский</t>
  </si>
  <si>
    <t>Селтинский</t>
  </si>
  <si>
    <t>Сюмсинский</t>
  </si>
  <si>
    <t>Увинский</t>
  </si>
  <si>
    <t>Вавожский</t>
  </si>
  <si>
    <t>Кизнерский</t>
  </si>
  <si>
    <t>Можгинский</t>
  </si>
  <si>
    <t>Граховский</t>
  </si>
  <si>
    <t>Алнашский</t>
  </si>
  <si>
    <t>М-Пургинский</t>
  </si>
  <si>
    <t>Киясовский</t>
  </si>
  <si>
    <t>Каракулинский</t>
  </si>
  <si>
    <t>Завьяловский</t>
  </si>
  <si>
    <t>Воткинский</t>
  </si>
  <si>
    <t>Сарапульский</t>
  </si>
  <si>
    <t>Камбарский</t>
  </si>
  <si>
    <t>Итого по УР</t>
  </si>
  <si>
    <t xml:space="preserve"> Итого по УР</t>
  </si>
  <si>
    <t>оз. рожь</t>
  </si>
  <si>
    <t>оз. пшеница</t>
  </si>
  <si>
    <t>озимая вика</t>
  </si>
  <si>
    <t>пров.</t>
  </si>
  <si>
    <t>М. В. Курылев</t>
  </si>
  <si>
    <t xml:space="preserve">вред. </t>
  </si>
  <si>
    <t>озимая тритикале</t>
  </si>
  <si>
    <t>тонн</t>
  </si>
  <si>
    <t>к плану</t>
  </si>
  <si>
    <t>Руководитель филиала  ФГБУ "Россельхозцентр" по</t>
  </si>
  <si>
    <t>Руководитель филиала ФГБУ "Россельхозцентр" по Удмуртской Республике                                                                       М.В. Курылев</t>
  </si>
  <si>
    <t>Яровые зерновые и зернобобовые всего</t>
  </si>
  <si>
    <t>оказалось некондиционных</t>
  </si>
  <si>
    <t>конди-</t>
  </si>
  <si>
    <t>ционных</t>
  </si>
  <si>
    <t>Потреб-</t>
  </si>
  <si>
    <t>ность</t>
  </si>
  <si>
    <t>Зернобобовые всего</t>
  </si>
  <si>
    <t>Крупяные всего</t>
  </si>
  <si>
    <t>Яровые зерновые всего</t>
  </si>
  <si>
    <t>Сорто-</t>
  </si>
  <si>
    <t xml:space="preserve"> Удмуртской Республике</t>
  </si>
  <si>
    <t>в т.ч.сорн</t>
  </si>
  <si>
    <t>в т.ч.пшеница яровая</t>
  </si>
  <si>
    <t>в т.ч.ячмень</t>
  </si>
  <si>
    <t>в т.ч.овес</t>
  </si>
  <si>
    <t>в т.ч.горох</t>
  </si>
  <si>
    <t>в т.ч.вика</t>
  </si>
  <si>
    <t>в т.ч. просо</t>
  </si>
  <si>
    <t>в т.ч. гречиха</t>
  </si>
  <si>
    <t>провер.</t>
  </si>
  <si>
    <t>в 2012 году</t>
  </si>
  <si>
    <t>чистоте</t>
  </si>
  <si>
    <t>сорто-</t>
  </si>
  <si>
    <t>вых,</t>
  </si>
  <si>
    <t>вых</t>
  </si>
  <si>
    <t>в 2013 году</t>
  </si>
  <si>
    <t>по</t>
  </si>
  <si>
    <t xml:space="preserve">к плану, </t>
  </si>
  <si>
    <t>вые,</t>
  </si>
  <si>
    <t>ОБЗОР качества семян переходящего фонда озимых зерновых культур урожая 2014 г.</t>
  </si>
  <si>
    <t>Пот-</t>
  </si>
  <si>
    <t>реб-</t>
  </si>
  <si>
    <t>более 20 %</t>
  </si>
  <si>
    <t>читсоте</t>
  </si>
  <si>
    <t xml:space="preserve">% </t>
  </si>
  <si>
    <t>ность,</t>
  </si>
  <si>
    <t>кон-</t>
  </si>
  <si>
    <t>диц.</t>
  </si>
  <si>
    <t xml:space="preserve">Качество семян яровых и зернобобовых культур по состоянию на 15.12.2014г. по Удмуртской Республике.                  </t>
  </si>
  <si>
    <t xml:space="preserve"> ОБЗОР качества семян яровых зерновых культур по Удмуртской Республике на 15. 12. 2014 г., %</t>
  </si>
  <si>
    <t>Было на 15.12.13 г.</t>
  </si>
  <si>
    <t>Было на 15.12.12 г.</t>
  </si>
  <si>
    <t>Качество семян переходящего фонда озимых культур урожая  2014 г.  по состоянию на 15.12. 2014 г.        Тонн</t>
  </si>
  <si>
    <t>по Удмуртской Республике на 15.12.2014 г., %</t>
  </si>
  <si>
    <t>Качество семян многолетних трав  по состоянию на 15.12. 2014 г.        Тонн</t>
  </si>
  <si>
    <t>ОБЗОР качества семян многолетних трав по Удмуртской Республике на 15.12.2014 г., %</t>
  </si>
  <si>
    <t>Качество семян льна - долгунца  по состоянию на 15.12. 2014 г.        Тонн</t>
  </si>
  <si>
    <t>ОБЗОР качества семян льна-долгунца по Удмуртской Республике на 15.12.2014 г., %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</si>
</sst>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159">
    <xf numFmtId="0" fontId="0" fillId="0" borderId="0" xfId="0" applyAlignment="1">
      <alignment/>
    </xf>
    <xf numFmtId="0" fontId="7" fillId="0" borderId="0" xfId="53" applyFont="1" applyFill="1">
      <alignment/>
      <protection/>
    </xf>
    <xf numFmtId="0" fontId="21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7" fillId="0" borderId="10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horizontal="center"/>
      <protection/>
    </xf>
    <xf numFmtId="0" fontId="7" fillId="0" borderId="12" xfId="53" applyFont="1" applyFill="1" applyBorder="1">
      <alignment/>
      <protection/>
    </xf>
    <xf numFmtId="0" fontId="23" fillId="0" borderId="12" xfId="53" applyFont="1" applyFill="1" applyBorder="1">
      <alignment/>
      <protection/>
    </xf>
    <xf numFmtId="0" fontId="21" fillId="0" borderId="13" xfId="53" applyFont="1" applyFill="1" applyBorder="1" applyAlignment="1">
      <alignment horizontal="center"/>
      <protection/>
    </xf>
    <xf numFmtId="0" fontId="21" fillId="0" borderId="11" xfId="53" applyFont="1" applyFill="1" applyBorder="1" applyAlignment="1">
      <alignment horizontal="center"/>
      <protection/>
    </xf>
    <xf numFmtId="0" fontId="21" fillId="0" borderId="14" xfId="53" applyFont="1" applyFill="1" applyBorder="1" applyAlignment="1">
      <alignment horizontal="center"/>
      <protection/>
    </xf>
    <xf numFmtId="168" fontId="21" fillId="0" borderId="13" xfId="53" applyNumberFormat="1" applyFont="1" applyFill="1" applyBorder="1">
      <alignment/>
      <protection/>
    </xf>
    <xf numFmtId="0" fontId="24" fillId="0" borderId="0" xfId="53" applyFont="1" applyFill="1" applyBorder="1">
      <alignment/>
      <protection/>
    </xf>
    <xf numFmtId="0" fontId="24" fillId="0" borderId="0" xfId="53" applyFont="1" applyFill="1" applyBorder="1" applyAlignment="1">
      <alignment horizontal="center"/>
      <protection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7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1" xfId="0" applyBorder="1" applyAlignment="1">
      <alignment/>
    </xf>
    <xf numFmtId="0" fontId="21" fillId="0" borderId="0" xfId="0" applyFont="1" applyFill="1" applyBorder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2" fillId="0" borderId="21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9" fontId="7" fillId="0" borderId="12" xfId="0" applyNumberFormat="1" applyFont="1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168" fontId="7" fillId="0" borderId="13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 horizontal="center"/>
    </xf>
    <xf numFmtId="168" fontId="7" fillId="0" borderId="12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168" fontId="21" fillId="0" borderId="13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1" fontId="21" fillId="0" borderId="13" xfId="0" applyNumberFormat="1" applyFont="1" applyFill="1" applyBorder="1" applyAlignment="1">
      <alignment/>
    </xf>
    <xf numFmtId="1" fontId="21" fillId="0" borderId="13" xfId="0" applyNumberFormat="1" applyFont="1" applyFill="1" applyBorder="1" applyAlignment="1">
      <alignment horizontal="center"/>
    </xf>
    <xf numFmtId="168" fontId="21" fillId="0" borderId="0" xfId="0" applyNumberFormat="1" applyFont="1" applyFill="1" applyBorder="1" applyAlignment="1">
      <alignment horizontal="center"/>
    </xf>
    <xf numFmtId="0" fontId="21" fillId="0" borderId="23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1" fontId="21" fillId="0" borderId="12" xfId="0" applyNumberFormat="1" applyFont="1" applyFill="1" applyBorder="1" applyAlignment="1">
      <alignment horizontal="center"/>
    </xf>
    <xf numFmtId="1" fontId="21" fillId="0" borderId="22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168" fontId="21" fillId="0" borderId="13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68" fontId="7" fillId="0" borderId="14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168" fontId="7" fillId="0" borderId="11" xfId="0" applyNumberFormat="1" applyFont="1" applyFill="1" applyBorder="1" applyAlignment="1">
      <alignment horizontal="center"/>
    </xf>
    <xf numFmtId="168" fontId="7" fillId="0" borderId="0" xfId="0" applyNumberFormat="1" applyFont="1" applyFill="1" applyAlignment="1">
      <alignment horizontal="center"/>
    </xf>
    <xf numFmtId="1" fontId="21" fillId="0" borderId="14" xfId="0" applyNumberFormat="1" applyFont="1" applyFill="1" applyBorder="1" applyAlignment="1">
      <alignment horizontal="center"/>
    </xf>
    <xf numFmtId="168" fontId="21" fillId="0" borderId="11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168" fontId="21" fillId="0" borderId="14" xfId="0" applyNumberFormat="1" applyFont="1" applyFill="1" applyBorder="1" applyAlignment="1">
      <alignment horizontal="center"/>
    </xf>
    <xf numFmtId="168" fontId="21" fillId="0" borderId="18" xfId="0" applyNumberFormat="1" applyFont="1" applyFill="1" applyBorder="1" applyAlignment="1">
      <alignment horizontal="center"/>
    </xf>
    <xf numFmtId="168" fontId="21" fillId="0" borderId="17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1" fillId="0" borderId="15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4" xfId="0" applyFont="1" applyFill="1" applyBorder="1" applyAlignment="1">
      <alignment horizontal="center"/>
    </xf>
    <xf numFmtId="168" fontId="21" fillId="0" borderId="12" xfId="0" applyNumberFormat="1" applyFont="1" applyFill="1" applyBorder="1" applyAlignment="1">
      <alignment horizontal="center"/>
    </xf>
    <xf numFmtId="168" fontId="21" fillId="0" borderId="23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/>
    </xf>
    <xf numFmtId="168" fontId="26" fillId="0" borderId="0" xfId="0" applyNumberFormat="1" applyFont="1" applyFill="1" applyAlignment="1">
      <alignment/>
    </xf>
    <xf numFmtId="0" fontId="7" fillId="0" borderId="13" xfId="0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1" fontId="21" fillId="0" borderId="13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0" fontId="26" fillId="0" borderId="0" xfId="0" applyFont="1" applyFill="1" applyBorder="1" applyAlignment="1">
      <alignment/>
    </xf>
    <xf numFmtId="0" fontId="21" fillId="0" borderId="0" xfId="53" applyFont="1" applyFill="1" applyBorder="1" applyAlignment="1">
      <alignment horizontal="center"/>
      <protection/>
    </xf>
    <xf numFmtId="0" fontId="21" fillId="0" borderId="0" xfId="53" applyFont="1" applyFill="1" applyBorder="1" applyAlignment="1">
      <alignment/>
      <protection/>
    </xf>
    <xf numFmtId="168" fontId="21" fillId="0" borderId="0" xfId="53" applyNumberFormat="1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7" fillId="0" borderId="10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horizontal="center"/>
      <protection/>
    </xf>
    <xf numFmtId="0" fontId="21" fillId="0" borderId="19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0" xfId="53" applyFont="1" applyFill="1" applyBorder="1" applyAlignment="1">
      <alignment horizontal="center"/>
      <protection/>
    </xf>
    <xf numFmtId="0" fontId="21" fillId="0" borderId="11" xfId="53" applyFont="1" applyFill="1" applyBorder="1" applyAlignment="1">
      <alignment horizontal="center"/>
      <protection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150"/>
  <sheetViews>
    <sheetView tabSelected="1" zoomScalePageLayoutView="0" workbookViewId="0" topLeftCell="EK1">
      <selection activeCell="EJ1" sqref="EJ1:EJ16384"/>
    </sheetView>
  </sheetViews>
  <sheetFormatPr defaultColWidth="9.00390625" defaultRowHeight="12.75"/>
  <cols>
    <col min="1" max="1" width="4.125" style="0" customWidth="1"/>
    <col min="2" max="2" width="15.00390625" style="0" customWidth="1"/>
    <col min="3" max="3" width="7.75390625" style="0" customWidth="1"/>
    <col min="4" max="4" width="7.875" style="0" customWidth="1"/>
    <col min="5" max="5" width="6.625" style="0" customWidth="1"/>
    <col min="6" max="6" width="8.00390625" style="0" customWidth="1"/>
    <col min="7" max="8" width="7.875" style="0" customWidth="1"/>
    <col min="9" max="9" width="4.75390625" style="0" customWidth="1"/>
    <col min="10" max="10" width="8.75390625" style="0" bestFit="1" customWidth="1"/>
    <col min="11" max="11" width="5.00390625" style="0" customWidth="1"/>
    <col min="12" max="12" width="9.25390625" style="97" bestFit="1" customWidth="1"/>
    <col min="13" max="13" width="4.375" style="97" customWidth="1"/>
    <col min="14" max="14" width="7.25390625" style="97" customWidth="1"/>
    <col min="15" max="15" width="4.625" style="97" customWidth="1"/>
    <col min="16" max="16" width="8.00390625" style="97" customWidth="1"/>
    <col min="17" max="17" width="9.75390625" style="97" customWidth="1"/>
    <col min="18" max="18" width="9.25390625" style="0" customWidth="1"/>
    <col min="19" max="19" width="8.25390625" style="0" customWidth="1"/>
    <col min="20" max="20" width="4.375" style="0" customWidth="1"/>
    <col min="21" max="21" width="8.625" style="0" customWidth="1"/>
    <col min="22" max="22" width="5.00390625" style="0" customWidth="1"/>
    <col min="23" max="23" width="9.00390625" style="0" customWidth="1"/>
    <col min="24" max="24" width="5.125" style="0" customWidth="1"/>
    <col min="25" max="25" width="9.875" style="0" customWidth="1"/>
    <col min="26" max="26" width="9.375" style="0" customWidth="1"/>
    <col min="27" max="27" width="9.25390625" style="0" customWidth="1"/>
    <col min="28" max="28" width="8.375" style="0" customWidth="1"/>
    <col min="29" max="29" width="7.25390625" style="0" customWidth="1"/>
    <col min="30" max="30" width="7.375" style="0" customWidth="1"/>
    <col min="31" max="31" width="9.75390625" style="0" customWidth="1"/>
    <col min="32" max="32" width="10.00390625" style="0" customWidth="1"/>
    <col min="33" max="33" width="8.125" style="0" customWidth="1"/>
    <col min="34" max="34" width="7.625" style="0" customWidth="1"/>
    <col min="35" max="35" width="8.625" style="0" customWidth="1"/>
    <col min="36" max="36" width="9.875" style="0" customWidth="1"/>
    <col min="37" max="37" width="7.125" style="0" customWidth="1"/>
    <col min="38" max="38" width="7.375" style="0" customWidth="1"/>
    <col min="39" max="39" width="8.75390625" style="0" customWidth="1"/>
    <col min="40" max="40" width="7.875" style="0" customWidth="1"/>
    <col min="41" max="41" width="8.00390625" style="0" customWidth="1"/>
    <col min="42" max="43" width="9.75390625" style="0" customWidth="1"/>
    <col min="44" max="44" width="7.875" style="0" customWidth="1"/>
    <col min="45" max="45" width="7.00390625" style="0" customWidth="1"/>
    <col min="47" max="47" width="10.00390625" style="0" customWidth="1"/>
    <col min="48" max="48" width="8.00390625" style="0" customWidth="1"/>
    <col min="49" max="51" width="7.75390625" style="0" customWidth="1"/>
    <col min="53" max="53" width="8.00390625" style="0" customWidth="1"/>
    <col min="54" max="54" width="7.25390625" style="0" customWidth="1"/>
    <col min="55" max="55" width="7.375" style="0" customWidth="1"/>
    <col min="56" max="56" width="7.75390625" style="0" customWidth="1"/>
    <col min="57" max="57" width="9.00390625" style="0" customWidth="1"/>
    <col min="58" max="58" width="10.125" style="0" customWidth="1"/>
    <col min="59" max="60" width="8.25390625" style="0" customWidth="1"/>
    <col min="61" max="61" width="8.375" style="0" customWidth="1"/>
    <col min="62" max="62" width="7.375" style="0" customWidth="1"/>
    <col min="63" max="63" width="9.00390625" style="0" customWidth="1"/>
    <col min="64" max="64" width="9.625" style="0" customWidth="1"/>
    <col min="65" max="66" width="7.75390625" style="0" customWidth="1"/>
    <col min="67" max="67" width="8.75390625" style="0" customWidth="1"/>
    <col min="69" max="69" width="9.375" style="0" customWidth="1"/>
    <col min="70" max="70" width="7.75390625" style="0" customWidth="1"/>
    <col min="71" max="71" width="8.00390625" style="0" customWidth="1"/>
    <col min="72" max="72" width="9.00390625" style="0" customWidth="1"/>
    <col min="73" max="73" width="7.75390625" style="0" customWidth="1"/>
    <col min="75" max="75" width="9.875" style="0" customWidth="1"/>
    <col min="76" max="76" width="9.625" style="0" customWidth="1"/>
    <col min="77" max="77" width="7.75390625" style="0" customWidth="1"/>
    <col min="78" max="78" width="8.375" style="0" customWidth="1"/>
    <col min="79" max="79" width="7.75390625" style="0" customWidth="1"/>
    <col min="80" max="80" width="10.00390625" style="0" customWidth="1"/>
    <col min="81" max="81" width="7.75390625" style="0" customWidth="1"/>
    <col min="82" max="82" width="7.375" style="0" customWidth="1"/>
    <col min="83" max="83" width="8.75390625" style="0" customWidth="1"/>
    <col min="84" max="84" width="7.75390625" style="0" customWidth="1"/>
    <col min="85" max="85" width="8.875" style="0" customWidth="1"/>
    <col min="87" max="87" width="10.125" style="0" customWidth="1"/>
    <col min="88" max="88" width="7.75390625" style="0" customWidth="1"/>
    <col min="89" max="89" width="8.00390625" style="0" customWidth="1"/>
    <col min="90" max="90" width="7.375" style="0" customWidth="1"/>
    <col min="91" max="91" width="9.75390625" style="0" customWidth="1"/>
    <col min="92" max="92" width="6.875" style="0" customWidth="1"/>
    <col min="93" max="93" width="8.25390625" style="0" customWidth="1"/>
    <col min="94" max="94" width="9.375" style="0" customWidth="1"/>
    <col min="95" max="95" width="8.25390625" style="0" customWidth="1"/>
    <col min="96" max="96" width="7.25390625" style="0" customWidth="1"/>
    <col min="97" max="97" width="9.875" style="0" customWidth="1"/>
    <col min="98" max="98" width="10.125" style="0" customWidth="1"/>
    <col min="100" max="100" width="7.00390625" style="0" customWidth="1"/>
    <col min="101" max="101" width="8.75390625" style="0" customWidth="1"/>
    <col min="102" max="102" width="9.75390625" style="0" customWidth="1"/>
    <col min="103" max="103" width="6.00390625" style="0" customWidth="1"/>
    <col min="104" max="104" width="7.25390625" style="0" customWidth="1"/>
    <col min="106" max="106" width="8.00390625" style="0" customWidth="1"/>
    <col min="108" max="108" width="9.875" style="0" customWidth="1"/>
    <col min="109" max="109" width="10.25390625" style="0" customWidth="1"/>
    <col min="110" max="110" width="8.25390625" style="0" customWidth="1"/>
    <col min="111" max="111" width="7.875" style="0" customWidth="1"/>
    <col min="112" max="112" width="8.875" style="0" customWidth="1"/>
    <col min="113" max="113" width="9.875" style="0" customWidth="1"/>
    <col min="114" max="114" width="6.00390625" style="0" customWidth="1"/>
    <col min="115" max="115" width="8.75390625" style="0" customWidth="1"/>
    <col min="117" max="118" width="7.625" style="0" customWidth="1"/>
    <col min="119" max="120" width="0" style="0" hidden="1" customWidth="1"/>
    <col min="121" max="121" width="7.875" style="0" hidden="1" customWidth="1"/>
    <col min="122" max="122" width="7.75390625" style="0" hidden="1" customWidth="1"/>
    <col min="123" max="123" width="9.00390625" style="0" hidden="1" customWidth="1"/>
    <col min="124" max="124" width="10.125" style="0" hidden="1" customWidth="1"/>
    <col min="125" max="125" width="5.75390625" style="0" hidden="1" customWidth="1"/>
    <col min="126" max="126" width="7.75390625" style="0" hidden="1" customWidth="1"/>
    <col min="127" max="127" width="0" style="0" hidden="1" customWidth="1"/>
    <col min="128" max="128" width="7.875" style="0" hidden="1" customWidth="1"/>
    <col min="129" max="131" width="0" style="0" hidden="1" customWidth="1"/>
    <col min="132" max="132" width="8.25390625" style="0" hidden="1" customWidth="1"/>
    <col min="133" max="133" width="7.375" style="0" hidden="1" customWidth="1"/>
    <col min="134" max="134" width="9.125" style="0" hidden="1" customWidth="1"/>
    <col min="135" max="135" width="10.75390625" style="98" hidden="1" customWidth="1"/>
    <col min="136" max="140" width="9.125" style="0" hidden="1" customWidth="1"/>
    <col min="141" max="141" width="3.25390625" style="0" customWidth="1"/>
    <col min="142" max="142" width="3.625" style="0" customWidth="1"/>
    <col min="143" max="143" width="17.625" style="0" customWidth="1"/>
    <col min="144" max="144" width="9.875" style="0" customWidth="1"/>
    <col min="145" max="145" width="6.75390625" style="0" customWidth="1"/>
    <col min="146" max="146" width="9.00390625" style="0" bestFit="1" customWidth="1"/>
    <col min="147" max="147" width="6.875" style="0" customWidth="1"/>
    <col min="148" max="148" width="5.375" style="0" customWidth="1"/>
    <col min="149" max="149" width="10.375" style="0" customWidth="1"/>
    <col min="150" max="150" width="6.375" style="0" customWidth="1"/>
    <col min="151" max="151" width="11.00390625" style="0" customWidth="1"/>
    <col min="152" max="152" width="9.875" style="0" customWidth="1"/>
  </cols>
  <sheetData>
    <row r="1" spans="1:139" ht="12.75">
      <c r="A1" s="17"/>
      <c r="B1" s="18" t="s">
        <v>114</v>
      </c>
      <c r="C1" s="18"/>
      <c r="D1" s="17"/>
      <c r="E1" s="17"/>
      <c r="F1" s="17"/>
      <c r="G1" s="17"/>
      <c r="H1" s="17"/>
      <c r="I1" s="17"/>
      <c r="J1" s="17"/>
      <c r="K1" s="17"/>
      <c r="L1" s="19"/>
      <c r="M1" s="19"/>
      <c r="N1" s="19"/>
      <c r="O1" s="19"/>
      <c r="P1" s="19"/>
      <c r="Q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20"/>
      <c r="EF1" s="17"/>
      <c r="EG1" s="17"/>
      <c r="EH1" s="17"/>
      <c r="EI1" s="17"/>
    </row>
    <row r="2" spans="1:152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21" t="s">
        <v>72</v>
      </c>
      <c r="M2" s="19"/>
      <c r="N2" s="19"/>
      <c r="O2" s="19"/>
      <c r="P2" s="19"/>
      <c r="Q2" s="19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20"/>
      <c r="EF2" s="17"/>
      <c r="EG2" s="17"/>
      <c r="EH2" s="17"/>
      <c r="EI2" s="17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</row>
    <row r="3" spans="1:152" ht="12.75">
      <c r="A3" s="22"/>
      <c r="B3" s="23"/>
      <c r="C3" s="24" t="s">
        <v>76</v>
      </c>
      <c r="D3" s="25"/>
      <c r="E3" s="25"/>
      <c r="F3" s="25"/>
      <c r="G3" s="25"/>
      <c r="H3" s="25"/>
      <c r="I3" s="25"/>
      <c r="J3" s="25"/>
      <c r="K3" s="25"/>
      <c r="L3" s="14"/>
      <c r="M3" s="14"/>
      <c r="N3" s="14"/>
      <c r="O3" s="14"/>
      <c r="P3" s="14"/>
      <c r="Q3" s="14"/>
      <c r="R3" s="25"/>
      <c r="S3" s="25"/>
      <c r="T3" s="25"/>
      <c r="U3" s="25"/>
      <c r="V3" s="25"/>
      <c r="W3" s="15"/>
      <c r="X3" s="16"/>
      <c r="Y3" s="24" t="s">
        <v>84</v>
      </c>
      <c r="Z3" s="26"/>
      <c r="AA3" s="27"/>
      <c r="AB3" s="25"/>
      <c r="AC3" s="25"/>
      <c r="AD3" s="25"/>
      <c r="AE3" s="25"/>
      <c r="AF3" s="25"/>
      <c r="AG3" s="25"/>
      <c r="AH3" s="25"/>
      <c r="AI3" s="16"/>
      <c r="AJ3" s="28" t="s">
        <v>88</v>
      </c>
      <c r="AK3" s="29"/>
      <c r="AL3" s="29"/>
      <c r="AM3" s="29"/>
      <c r="AN3" s="29"/>
      <c r="AO3" s="29"/>
      <c r="AP3" s="29"/>
      <c r="AQ3" s="29"/>
      <c r="AR3" s="29"/>
      <c r="AS3" s="29"/>
      <c r="AT3" s="30"/>
      <c r="AU3" s="24" t="s">
        <v>89</v>
      </c>
      <c r="AV3" s="31"/>
      <c r="AW3" s="25"/>
      <c r="AX3" s="25"/>
      <c r="AY3" s="25"/>
      <c r="AZ3" s="25"/>
      <c r="BA3" s="25"/>
      <c r="BB3" s="25"/>
      <c r="BC3" s="25"/>
      <c r="BD3" s="25"/>
      <c r="BE3" s="32"/>
      <c r="BF3" s="24" t="s">
        <v>90</v>
      </c>
      <c r="BG3" s="31"/>
      <c r="BH3" s="25"/>
      <c r="BI3" s="25"/>
      <c r="BJ3" s="25"/>
      <c r="BK3" s="25"/>
      <c r="BL3" s="25"/>
      <c r="BM3" s="25"/>
      <c r="BN3" s="25"/>
      <c r="BO3" s="25"/>
      <c r="BP3" s="32"/>
      <c r="BQ3" s="24" t="s">
        <v>82</v>
      </c>
      <c r="BR3" s="25"/>
      <c r="BS3" s="25"/>
      <c r="BT3" s="25"/>
      <c r="BU3" s="25"/>
      <c r="BV3" s="25"/>
      <c r="BW3" s="25"/>
      <c r="BX3" s="25"/>
      <c r="BY3" s="25"/>
      <c r="BZ3" s="25"/>
      <c r="CA3" s="32"/>
      <c r="CB3" s="24" t="s">
        <v>91</v>
      </c>
      <c r="CC3" s="25"/>
      <c r="CD3" s="25"/>
      <c r="CE3" s="25"/>
      <c r="CF3" s="25"/>
      <c r="CG3" s="25"/>
      <c r="CH3" s="25"/>
      <c r="CI3" s="25"/>
      <c r="CJ3" s="25"/>
      <c r="CK3" s="25"/>
      <c r="CL3" s="32"/>
      <c r="CM3" s="24" t="s">
        <v>92</v>
      </c>
      <c r="CN3" s="25"/>
      <c r="CO3" s="25"/>
      <c r="CP3" s="25"/>
      <c r="CQ3" s="25"/>
      <c r="CR3" s="25"/>
      <c r="CS3" s="25"/>
      <c r="CT3" s="25"/>
      <c r="CU3" s="25"/>
      <c r="CV3" s="25"/>
      <c r="CW3" s="32"/>
      <c r="CX3" s="24" t="s">
        <v>83</v>
      </c>
      <c r="CY3" s="25"/>
      <c r="CZ3" s="25"/>
      <c r="DA3" s="25"/>
      <c r="DB3" s="25"/>
      <c r="DC3" s="25"/>
      <c r="DD3" s="25"/>
      <c r="DE3" s="25"/>
      <c r="DF3" s="25"/>
      <c r="DG3" s="25"/>
      <c r="DH3" s="32"/>
      <c r="DI3" s="24" t="s">
        <v>93</v>
      </c>
      <c r="DJ3" s="25"/>
      <c r="DK3" s="25"/>
      <c r="DL3" s="25"/>
      <c r="DM3" s="25"/>
      <c r="DN3" s="25"/>
      <c r="DO3" s="25"/>
      <c r="DP3" s="25"/>
      <c r="DQ3" s="25"/>
      <c r="DR3" s="25"/>
      <c r="DS3" s="32"/>
      <c r="DT3" s="24" t="s">
        <v>94</v>
      </c>
      <c r="DU3" s="25"/>
      <c r="DV3" s="25"/>
      <c r="DW3" s="25"/>
      <c r="DX3" s="25"/>
      <c r="DY3" s="25"/>
      <c r="DZ3" s="25"/>
      <c r="EA3" s="25"/>
      <c r="EB3" s="25"/>
      <c r="EC3" s="25"/>
      <c r="ED3" s="32"/>
      <c r="EE3" s="33"/>
      <c r="EF3" s="17"/>
      <c r="EG3" s="17"/>
      <c r="EH3" s="17"/>
      <c r="EI3" s="17"/>
      <c r="EL3" s="149" t="s">
        <v>115</v>
      </c>
      <c r="EM3" s="149"/>
      <c r="EN3" s="149"/>
      <c r="EO3" s="149"/>
      <c r="EP3" s="149"/>
      <c r="EQ3" s="149"/>
      <c r="ER3" s="149"/>
      <c r="ES3" s="149"/>
      <c r="ET3" s="149"/>
      <c r="EU3" s="149"/>
      <c r="EV3" s="149"/>
    </row>
    <row r="4" spans="1:152" ht="12.75">
      <c r="A4" s="34" t="s">
        <v>0</v>
      </c>
      <c r="B4" s="35"/>
      <c r="C4" s="36" t="s">
        <v>106</v>
      </c>
      <c r="D4" s="38" t="s">
        <v>98</v>
      </c>
      <c r="E4" s="36" t="s">
        <v>3</v>
      </c>
      <c r="F4" s="39" t="s">
        <v>68</v>
      </c>
      <c r="G4" s="36" t="s">
        <v>3</v>
      </c>
      <c r="H4" s="40" t="s">
        <v>77</v>
      </c>
      <c r="I4" s="41"/>
      <c r="J4" s="41"/>
      <c r="K4" s="41"/>
      <c r="L4" s="42"/>
      <c r="M4" s="42"/>
      <c r="N4" s="42"/>
      <c r="O4" s="42"/>
      <c r="P4" s="42"/>
      <c r="Q4" s="42"/>
      <c r="R4" s="43"/>
      <c r="S4" s="41"/>
      <c r="T4" s="41"/>
      <c r="U4" s="43"/>
      <c r="V4" s="43"/>
      <c r="W4" s="44" t="s">
        <v>78</v>
      </c>
      <c r="X4" s="36"/>
      <c r="Y4" s="45" t="s">
        <v>1</v>
      </c>
      <c r="Z4" s="40" t="s">
        <v>77</v>
      </c>
      <c r="AA4" s="41"/>
      <c r="AB4" s="41"/>
      <c r="AC4" s="41"/>
      <c r="AD4" s="41"/>
      <c r="AE4" s="41"/>
      <c r="AF4" s="41"/>
      <c r="AG4" s="41"/>
      <c r="AH4" s="43"/>
      <c r="AI4" s="46"/>
      <c r="AJ4" s="45" t="s">
        <v>1</v>
      </c>
      <c r="AK4" s="40" t="s">
        <v>77</v>
      </c>
      <c r="AL4" s="41"/>
      <c r="AM4" s="41"/>
      <c r="AN4" s="41"/>
      <c r="AO4" s="41"/>
      <c r="AP4" s="41"/>
      <c r="AQ4" s="41"/>
      <c r="AR4" s="41"/>
      <c r="AS4" s="43"/>
      <c r="AT4" s="46"/>
      <c r="AU4" s="45" t="s">
        <v>1</v>
      </c>
      <c r="AV4" s="40" t="s">
        <v>77</v>
      </c>
      <c r="AW4" s="41"/>
      <c r="AX4" s="41"/>
      <c r="AY4" s="41"/>
      <c r="AZ4" s="41"/>
      <c r="BA4" s="41"/>
      <c r="BB4" s="41"/>
      <c r="BC4" s="41"/>
      <c r="BD4" s="43"/>
      <c r="BE4" s="46"/>
      <c r="BF4" s="45" t="s">
        <v>1</v>
      </c>
      <c r="BG4" s="40" t="s">
        <v>77</v>
      </c>
      <c r="BH4" s="41"/>
      <c r="BI4" s="41"/>
      <c r="BJ4" s="41"/>
      <c r="BK4" s="41"/>
      <c r="BL4" s="41"/>
      <c r="BM4" s="41"/>
      <c r="BN4" s="41"/>
      <c r="BO4" s="43"/>
      <c r="BP4" s="46"/>
      <c r="BQ4" s="45" t="s">
        <v>1</v>
      </c>
      <c r="BR4" s="40" t="s">
        <v>77</v>
      </c>
      <c r="BS4" s="41"/>
      <c r="BT4" s="41"/>
      <c r="BU4" s="41"/>
      <c r="BV4" s="41"/>
      <c r="BW4" s="41"/>
      <c r="BX4" s="41"/>
      <c r="BY4" s="41"/>
      <c r="BZ4" s="43"/>
      <c r="CA4" s="46"/>
      <c r="CB4" s="45" t="s">
        <v>1</v>
      </c>
      <c r="CC4" s="40" t="s">
        <v>77</v>
      </c>
      <c r="CD4" s="41"/>
      <c r="CE4" s="41"/>
      <c r="CF4" s="41"/>
      <c r="CG4" s="41"/>
      <c r="CH4" s="41"/>
      <c r="CI4" s="41"/>
      <c r="CJ4" s="41"/>
      <c r="CK4" s="43"/>
      <c r="CL4" s="46"/>
      <c r="CM4" s="45" t="s">
        <v>1</v>
      </c>
      <c r="CN4" s="40" t="s">
        <v>77</v>
      </c>
      <c r="CO4" s="41"/>
      <c r="CP4" s="41"/>
      <c r="CQ4" s="41"/>
      <c r="CR4" s="41"/>
      <c r="CS4" s="41"/>
      <c r="CT4" s="41"/>
      <c r="CU4" s="41"/>
      <c r="CV4" s="43"/>
      <c r="CW4" s="46"/>
      <c r="CX4" s="45" t="s">
        <v>1</v>
      </c>
      <c r="CY4" s="40" t="s">
        <v>77</v>
      </c>
      <c r="CZ4" s="41"/>
      <c r="DA4" s="41"/>
      <c r="DB4" s="41"/>
      <c r="DC4" s="41"/>
      <c r="DD4" s="41"/>
      <c r="DE4" s="41"/>
      <c r="DF4" s="41"/>
      <c r="DG4" s="43"/>
      <c r="DH4" s="46"/>
      <c r="DI4" s="45" t="s">
        <v>1</v>
      </c>
      <c r="DJ4" s="40" t="s">
        <v>77</v>
      </c>
      <c r="DK4" s="41"/>
      <c r="DL4" s="41"/>
      <c r="DM4" s="41"/>
      <c r="DN4" s="41"/>
      <c r="DO4" s="41"/>
      <c r="DP4" s="41"/>
      <c r="DQ4" s="41"/>
      <c r="DR4" s="43"/>
      <c r="DS4" s="46"/>
      <c r="DT4" s="45" t="s">
        <v>1</v>
      </c>
      <c r="DU4" s="40" t="s">
        <v>77</v>
      </c>
      <c r="DV4" s="41"/>
      <c r="DW4" s="41"/>
      <c r="DX4" s="41"/>
      <c r="DY4" s="41"/>
      <c r="DZ4" s="41"/>
      <c r="EA4" s="41"/>
      <c r="EB4" s="41"/>
      <c r="EC4" s="43"/>
      <c r="ED4" s="46"/>
      <c r="EE4" s="47"/>
      <c r="EF4" s="17"/>
      <c r="EG4" s="17"/>
      <c r="EH4" s="20"/>
      <c r="EI4" s="20"/>
      <c r="EL4" s="22" t="s">
        <v>0</v>
      </c>
      <c r="EM4" s="22"/>
      <c r="EN4" s="36" t="s">
        <v>7</v>
      </c>
      <c r="EO4" s="36" t="s">
        <v>85</v>
      </c>
      <c r="EP4" s="36" t="s">
        <v>5</v>
      </c>
      <c r="EQ4" s="50" t="s">
        <v>6</v>
      </c>
      <c r="ER4" s="51"/>
      <c r="ES4" s="51"/>
      <c r="ET4" s="51"/>
      <c r="EU4" s="51"/>
      <c r="EV4" s="52"/>
    </row>
    <row r="5" spans="1:152" ht="12.75">
      <c r="A5" s="34"/>
      <c r="B5" s="35" t="s">
        <v>8</v>
      </c>
      <c r="C5" s="37" t="s">
        <v>107</v>
      </c>
      <c r="D5" s="37" t="s">
        <v>99</v>
      </c>
      <c r="E5" s="37" t="s">
        <v>98</v>
      </c>
      <c r="F5" s="45" t="s">
        <v>9</v>
      </c>
      <c r="G5" s="37" t="s">
        <v>95</v>
      </c>
      <c r="H5" s="36" t="s">
        <v>10</v>
      </c>
      <c r="I5" s="36" t="s">
        <v>3</v>
      </c>
      <c r="J5" s="36" t="s">
        <v>102</v>
      </c>
      <c r="K5" s="36" t="s">
        <v>3</v>
      </c>
      <c r="L5" s="36" t="s">
        <v>12</v>
      </c>
      <c r="M5" s="36" t="s">
        <v>3</v>
      </c>
      <c r="N5" s="36" t="s">
        <v>13</v>
      </c>
      <c r="O5" s="36" t="s">
        <v>3</v>
      </c>
      <c r="P5" s="145" t="s">
        <v>14</v>
      </c>
      <c r="Q5" s="146"/>
      <c r="R5" s="147"/>
      <c r="S5" s="39" t="s">
        <v>15</v>
      </c>
      <c r="T5" s="44" t="s">
        <v>3</v>
      </c>
      <c r="U5" s="36" t="s">
        <v>36</v>
      </c>
      <c r="V5" s="55"/>
      <c r="W5" s="38" t="s">
        <v>79</v>
      </c>
      <c r="X5" s="37" t="s">
        <v>3</v>
      </c>
      <c r="Y5" s="45" t="s">
        <v>9</v>
      </c>
      <c r="Z5" s="36" t="s">
        <v>10</v>
      </c>
      <c r="AA5" s="36" t="s">
        <v>102</v>
      </c>
      <c r="AB5" s="36" t="s">
        <v>12</v>
      </c>
      <c r="AC5" s="36" t="s">
        <v>13</v>
      </c>
      <c r="AD5" s="145" t="s">
        <v>14</v>
      </c>
      <c r="AE5" s="146"/>
      <c r="AF5" s="147"/>
      <c r="AG5" s="44" t="s">
        <v>15</v>
      </c>
      <c r="AH5" s="44" t="s">
        <v>36</v>
      </c>
      <c r="AI5" s="37" t="s">
        <v>78</v>
      </c>
      <c r="AJ5" s="45" t="s">
        <v>9</v>
      </c>
      <c r="AK5" s="36" t="s">
        <v>10</v>
      </c>
      <c r="AL5" s="36" t="s">
        <v>102</v>
      </c>
      <c r="AM5" s="36" t="s">
        <v>12</v>
      </c>
      <c r="AN5" s="36" t="s">
        <v>13</v>
      </c>
      <c r="AO5" s="145" t="s">
        <v>14</v>
      </c>
      <c r="AP5" s="146"/>
      <c r="AQ5" s="147"/>
      <c r="AR5" s="44" t="s">
        <v>15</v>
      </c>
      <c r="AS5" s="44" t="s">
        <v>36</v>
      </c>
      <c r="AT5" s="37" t="s">
        <v>78</v>
      </c>
      <c r="AU5" s="45" t="s">
        <v>9</v>
      </c>
      <c r="AV5" s="36" t="s">
        <v>10</v>
      </c>
      <c r="AW5" s="36" t="s">
        <v>102</v>
      </c>
      <c r="AX5" s="36" t="s">
        <v>12</v>
      </c>
      <c r="AY5" s="36" t="s">
        <v>13</v>
      </c>
      <c r="AZ5" s="145" t="s">
        <v>14</v>
      </c>
      <c r="BA5" s="146"/>
      <c r="BB5" s="147"/>
      <c r="BC5" s="44" t="s">
        <v>15</v>
      </c>
      <c r="BD5" s="44" t="s">
        <v>36</v>
      </c>
      <c r="BE5" s="37" t="s">
        <v>78</v>
      </c>
      <c r="BF5" s="45" t="s">
        <v>9</v>
      </c>
      <c r="BG5" s="36" t="s">
        <v>10</v>
      </c>
      <c r="BH5" s="36" t="s">
        <v>102</v>
      </c>
      <c r="BI5" s="36" t="s">
        <v>12</v>
      </c>
      <c r="BJ5" s="36" t="s">
        <v>13</v>
      </c>
      <c r="BK5" s="145" t="s">
        <v>14</v>
      </c>
      <c r="BL5" s="146"/>
      <c r="BM5" s="147"/>
      <c r="BN5" s="44" t="s">
        <v>15</v>
      </c>
      <c r="BO5" s="44" t="s">
        <v>36</v>
      </c>
      <c r="BP5" s="37" t="s">
        <v>78</v>
      </c>
      <c r="BQ5" s="45" t="s">
        <v>9</v>
      </c>
      <c r="BR5" s="36" t="s">
        <v>10</v>
      </c>
      <c r="BS5" s="36" t="s">
        <v>102</v>
      </c>
      <c r="BT5" s="36" t="s">
        <v>12</v>
      </c>
      <c r="BU5" s="36" t="s">
        <v>13</v>
      </c>
      <c r="BV5" s="145" t="s">
        <v>14</v>
      </c>
      <c r="BW5" s="146"/>
      <c r="BX5" s="147"/>
      <c r="BY5" s="44" t="s">
        <v>15</v>
      </c>
      <c r="BZ5" s="44" t="s">
        <v>36</v>
      </c>
      <c r="CA5" s="37" t="s">
        <v>78</v>
      </c>
      <c r="CB5" s="45" t="s">
        <v>9</v>
      </c>
      <c r="CC5" s="36" t="s">
        <v>10</v>
      </c>
      <c r="CD5" s="36" t="s">
        <v>102</v>
      </c>
      <c r="CE5" s="36" t="s">
        <v>12</v>
      </c>
      <c r="CF5" s="36" t="s">
        <v>13</v>
      </c>
      <c r="CG5" s="145" t="s">
        <v>14</v>
      </c>
      <c r="CH5" s="146"/>
      <c r="CI5" s="147"/>
      <c r="CJ5" s="44" t="s">
        <v>15</v>
      </c>
      <c r="CK5" s="44" t="s">
        <v>36</v>
      </c>
      <c r="CL5" s="37" t="s">
        <v>78</v>
      </c>
      <c r="CM5" s="45" t="s">
        <v>9</v>
      </c>
      <c r="CN5" s="36" t="s">
        <v>10</v>
      </c>
      <c r="CO5" s="36" t="s">
        <v>102</v>
      </c>
      <c r="CP5" s="36" t="s">
        <v>12</v>
      </c>
      <c r="CQ5" s="36" t="s">
        <v>13</v>
      </c>
      <c r="CR5" s="145" t="s">
        <v>14</v>
      </c>
      <c r="CS5" s="146"/>
      <c r="CT5" s="147"/>
      <c r="CU5" s="44" t="s">
        <v>15</v>
      </c>
      <c r="CV5" s="44" t="s">
        <v>36</v>
      </c>
      <c r="CW5" s="37" t="s">
        <v>78</v>
      </c>
      <c r="CX5" s="45" t="s">
        <v>9</v>
      </c>
      <c r="CY5" s="36" t="s">
        <v>10</v>
      </c>
      <c r="CZ5" s="36" t="s">
        <v>102</v>
      </c>
      <c r="DA5" s="36" t="s">
        <v>12</v>
      </c>
      <c r="DB5" s="36" t="s">
        <v>13</v>
      </c>
      <c r="DC5" s="145" t="s">
        <v>14</v>
      </c>
      <c r="DD5" s="146"/>
      <c r="DE5" s="147"/>
      <c r="DF5" s="44" t="s">
        <v>15</v>
      </c>
      <c r="DG5" s="44" t="s">
        <v>36</v>
      </c>
      <c r="DH5" s="37" t="s">
        <v>78</v>
      </c>
      <c r="DI5" s="45" t="s">
        <v>9</v>
      </c>
      <c r="DJ5" s="36" t="s">
        <v>10</v>
      </c>
      <c r="DK5" s="36" t="s">
        <v>102</v>
      </c>
      <c r="DL5" s="36" t="s">
        <v>12</v>
      </c>
      <c r="DM5" s="36" t="s">
        <v>13</v>
      </c>
      <c r="DN5" s="145" t="s">
        <v>14</v>
      </c>
      <c r="DO5" s="146"/>
      <c r="DP5" s="147"/>
      <c r="DQ5" s="44" t="s">
        <v>15</v>
      </c>
      <c r="DR5" s="44" t="s">
        <v>36</v>
      </c>
      <c r="DS5" s="37" t="s">
        <v>78</v>
      </c>
      <c r="DT5" s="45" t="s">
        <v>9</v>
      </c>
      <c r="DU5" s="36" t="s">
        <v>10</v>
      </c>
      <c r="DV5" s="36" t="s">
        <v>102</v>
      </c>
      <c r="DW5" s="36" t="s">
        <v>12</v>
      </c>
      <c r="DX5" s="36" t="s">
        <v>13</v>
      </c>
      <c r="DY5" s="145" t="s">
        <v>14</v>
      </c>
      <c r="DZ5" s="146"/>
      <c r="EA5" s="147"/>
      <c r="EB5" s="44" t="s">
        <v>15</v>
      </c>
      <c r="EC5" s="44" t="s">
        <v>36</v>
      </c>
      <c r="ED5" s="37" t="s">
        <v>78</v>
      </c>
      <c r="EE5" s="47"/>
      <c r="EF5" s="17"/>
      <c r="EG5" s="17"/>
      <c r="EH5" s="20"/>
      <c r="EI5" s="20"/>
      <c r="EL5" s="34" t="s">
        <v>17</v>
      </c>
      <c r="EM5" s="34" t="s">
        <v>18</v>
      </c>
      <c r="EN5" s="37" t="s">
        <v>103</v>
      </c>
      <c r="EO5" s="37" t="s">
        <v>104</v>
      </c>
      <c r="EP5" s="37" t="s">
        <v>19</v>
      </c>
      <c r="EQ5" s="37" t="s">
        <v>20</v>
      </c>
      <c r="ER5" s="150" t="s">
        <v>11</v>
      </c>
      <c r="ES5" s="151"/>
      <c r="ET5" s="56" t="s">
        <v>21</v>
      </c>
      <c r="EU5" s="57" t="s">
        <v>22</v>
      </c>
      <c r="EV5" s="56" t="s">
        <v>23</v>
      </c>
    </row>
    <row r="6" spans="1:152" ht="12.75">
      <c r="A6" s="58"/>
      <c r="B6" s="59" t="s">
        <v>25</v>
      </c>
      <c r="C6" s="60" t="s">
        <v>81</v>
      </c>
      <c r="D6" s="60" t="s">
        <v>72</v>
      </c>
      <c r="E6" s="60" t="s">
        <v>100</v>
      </c>
      <c r="F6" s="61" t="s">
        <v>10</v>
      </c>
      <c r="G6" s="62" t="s">
        <v>73</v>
      </c>
      <c r="H6" s="60"/>
      <c r="I6" s="60"/>
      <c r="J6" s="60" t="s">
        <v>97</v>
      </c>
      <c r="K6" s="60"/>
      <c r="L6" s="60" t="s">
        <v>26</v>
      </c>
      <c r="M6" s="60"/>
      <c r="N6" s="60" t="s">
        <v>27</v>
      </c>
      <c r="O6" s="60"/>
      <c r="P6" s="63" t="s">
        <v>28</v>
      </c>
      <c r="Q6" s="62" t="s">
        <v>29</v>
      </c>
      <c r="R6" s="64" t="s">
        <v>108</v>
      </c>
      <c r="S6" s="61" t="s">
        <v>31</v>
      </c>
      <c r="T6" s="62"/>
      <c r="U6" s="60" t="s">
        <v>24</v>
      </c>
      <c r="V6" s="42" t="s">
        <v>3</v>
      </c>
      <c r="W6" s="62" t="s">
        <v>72</v>
      </c>
      <c r="X6" s="60"/>
      <c r="Y6" s="61" t="s">
        <v>10</v>
      </c>
      <c r="Z6" s="60"/>
      <c r="AA6" s="60" t="s">
        <v>109</v>
      </c>
      <c r="AB6" s="60" t="s">
        <v>26</v>
      </c>
      <c r="AC6" s="60" t="s">
        <v>27</v>
      </c>
      <c r="AD6" s="60" t="s">
        <v>28</v>
      </c>
      <c r="AE6" s="60" t="s">
        <v>29</v>
      </c>
      <c r="AF6" s="60" t="s">
        <v>30</v>
      </c>
      <c r="AG6" s="62" t="s">
        <v>31</v>
      </c>
      <c r="AH6" s="62" t="s">
        <v>24</v>
      </c>
      <c r="AI6" s="60" t="s">
        <v>79</v>
      </c>
      <c r="AJ6" s="61" t="s">
        <v>10</v>
      </c>
      <c r="AK6" s="60"/>
      <c r="AL6" s="60" t="s">
        <v>109</v>
      </c>
      <c r="AM6" s="60" t="s">
        <v>26</v>
      </c>
      <c r="AN6" s="60" t="s">
        <v>27</v>
      </c>
      <c r="AO6" s="60" t="s">
        <v>28</v>
      </c>
      <c r="AP6" s="60" t="s">
        <v>29</v>
      </c>
      <c r="AQ6" s="60" t="s">
        <v>30</v>
      </c>
      <c r="AR6" s="62" t="s">
        <v>31</v>
      </c>
      <c r="AS6" s="62" t="s">
        <v>24</v>
      </c>
      <c r="AT6" s="60" t="s">
        <v>79</v>
      </c>
      <c r="AU6" s="61" t="s">
        <v>10</v>
      </c>
      <c r="AV6" s="60"/>
      <c r="AW6" s="60" t="s">
        <v>97</v>
      </c>
      <c r="AX6" s="60" t="s">
        <v>26</v>
      </c>
      <c r="AY6" s="60" t="s">
        <v>27</v>
      </c>
      <c r="AZ6" s="60" t="s">
        <v>28</v>
      </c>
      <c r="BA6" s="60" t="s">
        <v>29</v>
      </c>
      <c r="BB6" s="60" t="s">
        <v>30</v>
      </c>
      <c r="BC6" s="62" t="s">
        <v>31</v>
      </c>
      <c r="BD6" s="62" t="s">
        <v>24</v>
      </c>
      <c r="BE6" s="60" t="s">
        <v>79</v>
      </c>
      <c r="BF6" s="61" t="s">
        <v>10</v>
      </c>
      <c r="BG6" s="60"/>
      <c r="BH6" s="60" t="s">
        <v>97</v>
      </c>
      <c r="BI6" s="60" t="s">
        <v>26</v>
      </c>
      <c r="BJ6" s="60" t="s">
        <v>27</v>
      </c>
      <c r="BK6" s="60" t="s">
        <v>28</v>
      </c>
      <c r="BL6" s="60" t="s">
        <v>29</v>
      </c>
      <c r="BM6" s="60" t="s">
        <v>30</v>
      </c>
      <c r="BN6" s="62" t="s">
        <v>31</v>
      </c>
      <c r="BO6" s="62" t="s">
        <v>24</v>
      </c>
      <c r="BP6" s="60" t="s">
        <v>79</v>
      </c>
      <c r="BQ6" s="61" t="s">
        <v>10</v>
      </c>
      <c r="BR6" s="60"/>
      <c r="BS6" s="60" t="s">
        <v>109</v>
      </c>
      <c r="BT6" s="60" t="s">
        <v>26</v>
      </c>
      <c r="BU6" s="60" t="s">
        <v>27</v>
      </c>
      <c r="BV6" s="60" t="s">
        <v>28</v>
      </c>
      <c r="BW6" s="60" t="s">
        <v>29</v>
      </c>
      <c r="BX6" s="60" t="s">
        <v>30</v>
      </c>
      <c r="BY6" s="62" t="s">
        <v>31</v>
      </c>
      <c r="BZ6" s="62" t="s">
        <v>24</v>
      </c>
      <c r="CA6" s="60" t="s">
        <v>79</v>
      </c>
      <c r="CB6" s="61" t="s">
        <v>10</v>
      </c>
      <c r="CC6" s="60"/>
      <c r="CD6" s="60" t="s">
        <v>109</v>
      </c>
      <c r="CE6" s="60" t="s">
        <v>26</v>
      </c>
      <c r="CF6" s="60" t="s">
        <v>27</v>
      </c>
      <c r="CG6" s="60" t="s">
        <v>28</v>
      </c>
      <c r="CH6" s="60" t="s">
        <v>29</v>
      </c>
      <c r="CI6" s="60" t="s">
        <v>30</v>
      </c>
      <c r="CJ6" s="62" t="s">
        <v>31</v>
      </c>
      <c r="CK6" s="62" t="s">
        <v>24</v>
      </c>
      <c r="CL6" s="60" t="s">
        <v>79</v>
      </c>
      <c r="CM6" s="61" t="s">
        <v>10</v>
      </c>
      <c r="CN6" s="60"/>
      <c r="CO6" s="60" t="s">
        <v>109</v>
      </c>
      <c r="CP6" s="60" t="s">
        <v>26</v>
      </c>
      <c r="CQ6" s="60" t="s">
        <v>27</v>
      </c>
      <c r="CR6" s="60" t="s">
        <v>28</v>
      </c>
      <c r="CS6" s="60" t="s">
        <v>29</v>
      </c>
      <c r="CT6" s="60" t="s">
        <v>30</v>
      </c>
      <c r="CU6" s="62" t="s">
        <v>31</v>
      </c>
      <c r="CV6" s="62" t="s">
        <v>24</v>
      </c>
      <c r="CW6" s="60" t="s">
        <v>79</v>
      </c>
      <c r="CX6" s="61" t="s">
        <v>10</v>
      </c>
      <c r="CY6" s="60"/>
      <c r="CZ6" s="60" t="s">
        <v>109</v>
      </c>
      <c r="DA6" s="60" t="s">
        <v>26</v>
      </c>
      <c r="DB6" s="60" t="s">
        <v>27</v>
      </c>
      <c r="DC6" s="60" t="s">
        <v>28</v>
      </c>
      <c r="DD6" s="60" t="s">
        <v>29</v>
      </c>
      <c r="DE6" s="60" t="s">
        <v>30</v>
      </c>
      <c r="DF6" s="62" t="s">
        <v>31</v>
      </c>
      <c r="DG6" s="62" t="s">
        <v>24</v>
      </c>
      <c r="DH6" s="60" t="s">
        <v>79</v>
      </c>
      <c r="DI6" s="61" t="s">
        <v>10</v>
      </c>
      <c r="DJ6" s="60"/>
      <c r="DK6" s="60" t="s">
        <v>109</v>
      </c>
      <c r="DL6" s="60" t="s">
        <v>26</v>
      </c>
      <c r="DM6" s="60" t="s">
        <v>27</v>
      </c>
      <c r="DN6" s="60" t="s">
        <v>28</v>
      </c>
      <c r="DO6" s="60" t="s">
        <v>29</v>
      </c>
      <c r="DP6" s="60" t="s">
        <v>30</v>
      </c>
      <c r="DQ6" s="62" t="s">
        <v>31</v>
      </c>
      <c r="DR6" s="62" t="s">
        <v>24</v>
      </c>
      <c r="DS6" s="60" t="s">
        <v>79</v>
      </c>
      <c r="DT6" s="61" t="s">
        <v>10</v>
      </c>
      <c r="DU6" s="60"/>
      <c r="DV6" s="60" t="s">
        <v>109</v>
      </c>
      <c r="DW6" s="60" t="s">
        <v>26</v>
      </c>
      <c r="DX6" s="60" t="s">
        <v>27</v>
      </c>
      <c r="DY6" s="60" t="s">
        <v>28</v>
      </c>
      <c r="DZ6" s="60" t="s">
        <v>29</v>
      </c>
      <c r="EA6" s="60" t="s">
        <v>30</v>
      </c>
      <c r="EB6" s="62" t="s">
        <v>31</v>
      </c>
      <c r="EC6" s="62" t="s">
        <v>24</v>
      </c>
      <c r="ED6" s="60" t="s">
        <v>79</v>
      </c>
      <c r="EE6" s="47"/>
      <c r="EF6" s="17"/>
      <c r="EG6" s="17"/>
      <c r="EH6" s="20"/>
      <c r="EI6" s="20"/>
      <c r="EL6" s="58"/>
      <c r="EM6" s="58" t="s">
        <v>32</v>
      </c>
      <c r="EN6" s="60" t="s">
        <v>3</v>
      </c>
      <c r="EO6" s="60" t="s">
        <v>3</v>
      </c>
      <c r="EP6" s="60" t="s">
        <v>33</v>
      </c>
      <c r="EQ6" s="58"/>
      <c r="ER6" s="6" t="s">
        <v>10</v>
      </c>
      <c r="ES6" s="7" t="s">
        <v>34</v>
      </c>
      <c r="ET6" s="60" t="s">
        <v>35</v>
      </c>
      <c r="EU6" s="66" t="s">
        <v>36</v>
      </c>
      <c r="EV6" s="67" t="s">
        <v>37</v>
      </c>
    </row>
    <row r="7" spans="1:152" s="17" customFormat="1" ht="13.5" customHeight="1">
      <c r="A7" s="65">
        <v>1</v>
      </c>
      <c r="B7" s="68" t="s">
        <v>38</v>
      </c>
      <c r="C7" s="65">
        <v>1309</v>
      </c>
      <c r="D7" s="69">
        <v>1454.6</v>
      </c>
      <c r="E7" s="70">
        <f aca="true" t="shared" si="0" ref="E7:E32">(D7*100)/F7</f>
        <v>97.7619463673634</v>
      </c>
      <c r="F7" s="69">
        <v>1487.9</v>
      </c>
      <c r="G7" s="71">
        <f aca="true" t="shared" si="1" ref="G7:G34">F7*100/C7</f>
        <v>113.66692131398014</v>
      </c>
      <c r="H7" s="69">
        <v>886.1</v>
      </c>
      <c r="I7" s="71">
        <f aca="true" t="shared" si="2" ref="I7:I32">SUM(H7/F7)*100</f>
        <v>59.55373344982861</v>
      </c>
      <c r="J7" s="69">
        <v>886.1</v>
      </c>
      <c r="K7" s="71">
        <f aca="true" t="shared" si="3" ref="K7:K31">SUM(J7/F7)*100</f>
        <v>59.55373344982861</v>
      </c>
      <c r="L7" s="69">
        <v>886.1</v>
      </c>
      <c r="M7" s="71">
        <f>SUM(L7/F7)*100</f>
        <v>59.55373344982861</v>
      </c>
      <c r="N7" s="69"/>
      <c r="O7" s="71">
        <f aca="true" t="shared" si="4" ref="O7:O34">SUM(N7/F7)*100</f>
        <v>0</v>
      </c>
      <c r="P7" s="69"/>
      <c r="Q7" s="69"/>
      <c r="R7" s="72"/>
      <c r="S7" s="69"/>
      <c r="T7" s="71">
        <f>SUM(S7/F7)*100</f>
        <v>0</v>
      </c>
      <c r="U7" s="72"/>
      <c r="V7" s="71">
        <f>SUM(U7/F7)*100</f>
        <v>0</v>
      </c>
      <c r="W7" s="72">
        <v>601.8</v>
      </c>
      <c r="X7" s="73">
        <f>SUM(W7/F7)*100</f>
        <v>40.44626655017138</v>
      </c>
      <c r="Y7" s="69">
        <f aca="true" t="shared" si="5" ref="Y7:AI22">SUM(AJ7,AU7,BF7)</f>
        <v>1446.8</v>
      </c>
      <c r="Z7" s="69">
        <f t="shared" si="5"/>
        <v>882.5</v>
      </c>
      <c r="AA7" s="69">
        <f t="shared" si="5"/>
        <v>882.5</v>
      </c>
      <c r="AB7" s="69">
        <f t="shared" si="5"/>
        <v>882.5</v>
      </c>
      <c r="AC7" s="69">
        <f t="shared" si="5"/>
        <v>0</v>
      </c>
      <c r="AD7" s="69">
        <f t="shared" si="5"/>
        <v>0</v>
      </c>
      <c r="AE7" s="69">
        <f t="shared" si="5"/>
        <v>0</v>
      </c>
      <c r="AF7" s="69">
        <f t="shared" si="5"/>
        <v>0</v>
      </c>
      <c r="AG7" s="69">
        <f t="shared" si="5"/>
        <v>0</v>
      </c>
      <c r="AH7" s="72">
        <f t="shared" si="5"/>
        <v>0</v>
      </c>
      <c r="AI7" s="72">
        <f t="shared" si="5"/>
        <v>564.3</v>
      </c>
      <c r="AJ7" s="69">
        <v>428.2</v>
      </c>
      <c r="AK7" s="69">
        <v>159.6</v>
      </c>
      <c r="AL7" s="69">
        <v>159.6</v>
      </c>
      <c r="AM7" s="69">
        <v>159.6</v>
      </c>
      <c r="AN7" s="69"/>
      <c r="AO7" s="69"/>
      <c r="AP7" s="69"/>
      <c r="AQ7" s="69"/>
      <c r="AR7" s="69"/>
      <c r="AS7" s="72"/>
      <c r="AT7" s="69">
        <v>268.6</v>
      </c>
      <c r="AU7" s="69">
        <v>335.7</v>
      </c>
      <c r="AV7" s="69">
        <v>128</v>
      </c>
      <c r="AW7" s="69">
        <v>128</v>
      </c>
      <c r="AX7" s="69">
        <v>128</v>
      </c>
      <c r="AY7" s="69"/>
      <c r="AZ7" s="69"/>
      <c r="BA7" s="69"/>
      <c r="BB7" s="69"/>
      <c r="BC7" s="69"/>
      <c r="BD7" s="69"/>
      <c r="BE7" s="69">
        <v>207.7</v>
      </c>
      <c r="BF7" s="69">
        <v>682.9</v>
      </c>
      <c r="BG7" s="69">
        <v>594.9</v>
      </c>
      <c r="BH7" s="69">
        <v>594.9</v>
      </c>
      <c r="BI7" s="69">
        <v>594.9</v>
      </c>
      <c r="BJ7" s="69"/>
      <c r="BK7" s="69"/>
      <c r="BL7" s="69"/>
      <c r="BM7" s="69"/>
      <c r="BN7" s="69"/>
      <c r="BO7" s="69"/>
      <c r="BP7" s="69">
        <v>88</v>
      </c>
      <c r="BQ7" s="69">
        <f aca="true" t="shared" si="6" ref="BQ7:CA23">SUM(CB7,CM7)</f>
        <v>41.1</v>
      </c>
      <c r="BR7" s="69">
        <f t="shared" si="6"/>
        <v>3.6</v>
      </c>
      <c r="BS7" s="69">
        <f t="shared" si="6"/>
        <v>3.6</v>
      </c>
      <c r="BT7" s="69">
        <f t="shared" si="6"/>
        <v>3.6</v>
      </c>
      <c r="BU7" s="69">
        <f t="shared" si="6"/>
        <v>0</v>
      </c>
      <c r="BV7" s="69">
        <f t="shared" si="6"/>
        <v>0</v>
      </c>
      <c r="BW7" s="69">
        <f t="shared" si="6"/>
        <v>0</v>
      </c>
      <c r="BX7" s="69">
        <f t="shared" si="6"/>
        <v>0</v>
      </c>
      <c r="BY7" s="69">
        <f t="shared" si="6"/>
        <v>0</v>
      </c>
      <c r="BZ7" s="69">
        <f t="shared" si="6"/>
        <v>0</v>
      </c>
      <c r="CA7" s="69">
        <f t="shared" si="6"/>
        <v>37.5</v>
      </c>
      <c r="CB7" s="69">
        <v>41.1</v>
      </c>
      <c r="CC7" s="69">
        <v>3.6</v>
      </c>
      <c r="CD7" s="69">
        <v>3.6</v>
      </c>
      <c r="CE7" s="69">
        <v>3.6</v>
      </c>
      <c r="CF7" s="69"/>
      <c r="CG7" s="69"/>
      <c r="CH7" s="69"/>
      <c r="CI7" s="69"/>
      <c r="CJ7" s="69"/>
      <c r="CK7" s="69"/>
      <c r="CL7" s="69">
        <v>37.5</v>
      </c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>
        <f>SUM(DI7,DT7)</f>
        <v>0</v>
      </c>
      <c r="CY7" s="69">
        <f>SUM(DJ7,DU7)</f>
        <v>0</v>
      </c>
      <c r="CZ7" s="69">
        <f aca="true" t="shared" si="7" ref="CZ7:DH31">SUM(DK7,DV7)</f>
        <v>0</v>
      </c>
      <c r="DA7" s="69">
        <f t="shared" si="7"/>
        <v>0</v>
      </c>
      <c r="DB7" s="69">
        <f t="shared" si="7"/>
        <v>0</v>
      </c>
      <c r="DC7" s="69">
        <f t="shared" si="7"/>
        <v>0</v>
      </c>
      <c r="DD7" s="69">
        <f t="shared" si="7"/>
        <v>0</v>
      </c>
      <c r="DE7" s="69">
        <f t="shared" si="7"/>
        <v>0</v>
      </c>
      <c r="DF7" s="69">
        <f t="shared" si="7"/>
        <v>0</v>
      </c>
      <c r="DG7" s="69">
        <f t="shared" si="7"/>
        <v>0</v>
      </c>
      <c r="DH7" s="69">
        <f t="shared" si="7"/>
        <v>0</v>
      </c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74"/>
      <c r="EG7" s="20"/>
      <c r="EH7" s="76"/>
      <c r="EI7" s="47"/>
      <c r="EL7" s="58">
        <v>1</v>
      </c>
      <c r="EM7" s="58" t="s">
        <v>38</v>
      </c>
      <c r="EN7" s="73">
        <v>114</v>
      </c>
      <c r="EO7" s="73">
        <f>E7</f>
        <v>97.7619463673634</v>
      </c>
      <c r="EP7" s="73">
        <f>X7</f>
        <v>40.44626655017138</v>
      </c>
      <c r="EQ7" s="73">
        <f>I7</f>
        <v>59.55373344982861</v>
      </c>
      <c r="ER7" s="73">
        <f>K7</f>
        <v>59.55373344982861</v>
      </c>
      <c r="ES7" s="73">
        <f>M7</f>
        <v>59.55373344982861</v>
      </c>
      <c r="ET7" s="73">
        <f>O7</f>
        <v>0</v>
      </c>
      <c r="EU7" s="77">
        <f>V7</f>
        <v>0</v>
      </c>
      <c r="EV7" s="73">
        <f>T7</f>
        <v>0</v>
      </c>
    </row>
    <row r="8" spans="1:152" s="17" customFormat="1" ht="13.5" customHeight="1">
      <c r="A8" s="65">
        <v>2</v>
      </c>
      <c r="B8" s="68" t="s">
        <v>39</v>
      </c>
      <c r="C8" s="65">
        <v>4366</v>
      </c>
      <c r="D8" s="69">
        <v>2789.3</v>
      </c>
      <c r="E8" s="70">
        <f t="shared" si="0"/>
        <v>63.88685295464956</v>
      </c>
      <c r="F8" s="69">
        <v>4366</v>
      </c>
      <c r="G8" s="71">
        <f t="shared" si="1"/>
        <v>100</v>
      </c>
      <c r="H8" s="69">
        <v>1242.8</v>
      </c>
      <c r="I8" s="71">
        <f t="shared" si="2"/>
        <v>28.46541456710948</v>
      </c>
      <c r="J8" s="69">
        <v>1168.8</v>
      </c>
      <c r="K8" s="71">
        <f t="shared" si="3"/>
        <v>26.770499312872193</v>
      </c>
      <c r="L8" s="69">
        <v>1068.7</v>
      </c>
      <c r="M8" s="71">
        <f aca="true" t="shared" si="8" ref="M8:M34">SUM(L8/F8)*100</f>
        <v>24.477782867613378</v>
      </c>
      <c r="N8" s="69">
        <v>109</v>
      </c>
      <c r="O8" s="71">
        <f t="shared" si="4"/>
        <v>2.4965643609711408</v>
      </c>
      <c r="P8" s="69">
        <v>109</v>
      </c>
      <c r="Q8" s="69"/>
      <c r="R8" s="69"/>
      <c r="S8" s="69">
        <v>74</v>
      </c>
      <c r="T8" s="71">
        <f aca="true" t="shared" si="9" ref="T8:T34">SUM(S8/F8)*100</f>
        <v>1.694915254237288</v>
      </c>
      <c r="U8" s="69"/>
      <c r="V8" s="71">
        <f aca="true" t="shared" si="10" ref="V8:V34">SUM(U8/F8)*100</f>
        <v>0</v>
      </c>
      <c r="W8" s="69">
        <v>3123.2</v>
      </c>
      <c r="X8" s="73">
        <f aca="true" t="shared" si="11" ref="X8:X34">SUM(W8/F8)*100</f>
        <v>71.53458543289052</v>
      </c>
      <c r="Y8" s="69">
        <f t="shared" si="5"/>
        <v>3936</v>
      </c>
      <c r="Z8" s="69">
        <f t="shared" si="5"/>
        <v>1122.8</v>
      </c>
      <c r="AA8" s="69">
        <f t="shared" si="5"/>
        <v>1108.8</v>
      </c>
      <c r="AB8" s="69">
        <f t="shared" si="5"/>
        <v>1008.8</v>
      </c>
      <c r="AC8" s="69">
        <f t="shared" si="5"/>
        <v>49</v>
      </c>
      <c r="AD8" s="69">
        <f t="shared" si="5"/>
        <v>49</v>
      </c>
      <c r="AE8" s="69">
        <f t="shared" si="5"/>
        <v>0</v>
      </c>
      <c r="AF8" s="69">
        <f t="shared" si="5"/>
        <v>0</v>
      </c>
      <c r="AG8" s="69">
        <f t="shared" si="5"/>
        <v>74</v>
      </c>
      <c r="AH8" s="72">
        <f t="shared" si="5"/>
        <v>0</v>
      </c>
      <c r="AI8" s="72">
        <f t="shared" si="5"/>
        <v>2813.2</v>
      </c>
      <c r="AJ8" s="69">
        <v>1428.5</v>
      </c>
      <c r="AK8" s="69">
        <v>459</v>
      </c>
      <c r="AL8" s="69">
        <v>459</v>
      </c>
      <c r="AM8" s="69">
        <v>359</v>
      </c>
      <c r="AN8" s="69"/>
      <c r="AO8" s="69"/>
      <c r="AP8" s="69"/>
      <c r="AQ8" s="69"/>
      <c r="AR8" s="69">
        <v>30</v>
      </c>
      <c r="AS8" s="69"/>
      <c r="AT8" s="69">
        <v>969.5</v>
      </c>
      <c r="AU8" s="69">
        <v>1244.2</v>
      </c>
      <c r="AV8" s="69">
        <v>111.3</v>
      </c>
      <c r="AW8" s="69">
        <v>97.3</v>
      </c>
      <c r="AX8" s="69">
        <v>97.3</v>
      </c>
      <c r="AY8" s="69"/>
      <c r="AZ8" s="69"/>
      <c r="BA8" s="69"/>
      <c r="BB8" s="69"/>
      <c r="BC8" s="69">
        <v>14</v>
      </c>
      <c r="BD8" s="69"/>
      <c r="BE8" s="69">
        <v>1132.9</v>
      </c>
      <c r="BF8" s="69">
        <v>1263.3</v>
      </c>
      <c r="BG8" s="69">
        <v>552.5</v>
      </c>
      <c r="BH8" s="69">
        <v>552.5</v>
      </c>
      <c r="BI8" s="69">
        <v>552.5</v>
      </c>
      <c r="BJ8" s="69">
        <v>49</v>
      </c>
      <c r="BK8" s="69">
        <v>49</v>
      </c>
      <c r="BL8" s="69"/>
      <c r="BM8" s="69"/>
      <c r="BN8" s="69">
        <v>30</v>
      </c>
      <c r="BO8" s="69"/>
      <c r="BP8" s="69">
        <v>710.8</v>
      </c>
      <c r="BQ8" s="69">
        <f t="shared" si="6"/>
        <v>430</v>
      </c>
      <c r="BR8" s="69">
        <f t="shared" si="6"/>
        <v>120</v>
      </c>
      <c r="BS8" s="69">
        <f t="shared" si="6"/>
        <v>60</v>
      </c>
      <c r="BT8" s="69">
        <f t="shared" si="6"/>
        <v>60</v>
      </c>
      <c r="BU8" s="69">
        <f t="shared" si="6"/>
        <v>60</v>
      </c>
      <c r="BV8" s="69">
        <f t="shared" si="6"/>
        <v>60</v>
      </c>
      <c r="BW8" s="69">
        <f t="shared" si="6"/>
        <v>0</v>
      </c>
      <c r="BX8" s="69">
        <f t="shared" si="6"/>
        <v>0</v>
      </c>
      <c r="BY8" s="69">
        <f t="shared" si="6"/>
        <v>0</v>
      </c>
      <c r="BZ8" s="69">
        <f t="shared" si="6"/>
        <v>0</v>
      </c>
      <c r="CA8" s="69">
        <f t="shared" si="6"/>
        <v>310</v>
      </c>
      <c r="CB8" s="69">
        <v>430</v>
      </c>
      <c r="CC8" s="69">
        <v>120</v>
      </c>
      <c r="CD8" s="69">
        <v>60</v>
      </c>
      <c r="CE8" s="69">
        <v>60</v>
      </c>
      <c r="CF8" s="69">
        <v>60</v>
      </c>
      <c r="CG8" s="69">
        <v>60</v>
      </c>
      <c r="CH8" s="69"/>
      <c r="CI8" s="69"/>
      <c r="CJ8" s="69"/>
      <c r="CK8" s="69"/>
      <c r="CL8" s="69">
        <v>310</v>
      </c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>
        <f aca="true" t="shared" si="12" ref="CX8:CY31">SUM(DI8,DT8)</f>
        <v>0</v>
      </c>
      <c r="CY8" s="69">
        <f t="shared" si="12"/>
        <v>0</v>
      </c>
      <c r="CZ8" s="69">
        <f t="shared" si="7"/>
        <v>0</v>
      </c>
      <c r="DA8" s="69">
        <f t="shared" si="7"/>
        <v>0</v>
      </c>
      <c r="DB8" s="69">
        <f t="shared" si="7"/>
        <v>0</v>
      </c>
      <c r="DC8" s="69">
        <f t="shared" si="7"/>
        <v>0</v>
      </c>
      <c r="DD8" s="69">
        <f t="shared" si="7"/>
        <v>0</v>
      </c>
      <c r="DE8" s="69">
        <f t="shared" si="7"/>
        <v>0</v>
      </c>
      <c r="DF8" s="69">
        <f t="shared" si="7"/>
        <v>0</v>
      </c>
      <c r="DG8" s="69">
        <f t="shared" si="7"/>
        <v>0</v>
      </c>
      <c r="DH8" s="69">
        <f t="shared" si="7"/>
        <v>0</v>
      </c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74"/>
      <c r="EH8" s="76"/>
      <c r="EI8" s="47"/>
      <c r="EL8" s="68">
        <v>2</v>
      </c>
      <c r="EM8" s="68" t="s">
        <v>39</v>
      </c>
      <c r="EN8" s="73">
        <v>100</v>
      </c>
      <c r="EO8" s="73">
        <f>E8</f>
        <v>63.88685295464956</v>
      </c>
      <c r="EP8" s="73">
        <f>X8</f>
        <v>71.53458543289052</v>
      </c>
      <c r="EQ8" s="73">
        <f>I8</f>
        <v>28.46541456710948</v>
      </c>
      <c r="ER8" s="73">
        <f>K8</f>
        <v>26.770499312872193</v>
      </c>
      <c r="ES8" s="73">
        <f>M8</f>
        <v>24.477782867613378</v>
      </c>
      <c r="ET8" s="73">
        <f>O8</f>
        <v>2.4965643609711408</v>
      </c>
      <c r="EU8" s="77">
        <f>V8</f>
        <v>0</v>
      </c>
      <c r="EV8" s="73">
        <f>T8</f>
        <v>1.694915254237288</v>
      </c>
    </row>
    <row r="9" spans="1:152" s="17" customFormat="1" ht="12.75">
      <c r="A9" s="65">
        <v>3</v>
      </c>
      <c r="B9" s="68" t="s">
        <v>40</v>
      </c>
      <c r="C9" s="65">
        <v>2454</v>
      </c>
      <c r="D9" s="69">
        <v>2080.4</v>
      </c>
      <c r="E9" s="70">
        <f t="shared" si="0"/>
        <v>82.49008723235528</v>
      </c>
      <c r="F9" s="69">
        <v>2522</v>
      </c>
      <c r="G9" s="71">
        <f t="shared" si="1"/>
        <v>102.77098614506927</v>
      </c>
      <c r="H9" s="69">
        <v>490.5</v>
      </c>
      <c r="I9" s="71">
        <f t="shared" si="2"/>
        <v>19.448850118953214</v>
      </c>
      <c r="J9" s="69">
        <v>464.5</v>
      </c>
      <c r="K9" s="71">
        <f t="shared" si="3"/>
        <v>18.417922283901667</v>
      </c>
      <c r="L9" s="69">
        <v>305</v>
      </c>
      <c r="M9" s="71">
        <f t="shared" si="8"/>
        <v>12.093576526566217</v>
      </c>
      <c r="N9" s="69">
        <v>76</v>
      </c>
      <c r="O9" s="71">
        <f t="shared" si="4"/>
        <v>3.013481363996828</v>
      </c>
      <c r="P9" s="69"/>
      <c r="Q9" s="69">
        <v>63</v>
      </c>
      <c r="R9" s="69">
        <v>13</v>
      </c>
      <c r="S9" s="69"/>
      <c r="T9" s="71">
        <f t="shared" si="9"/>
        <v>0</v>
      </c>
      <c r="U9" s="69"/>
      <c r="V9" s="71">
        <f t="shared" si="10"/>
        <v>0</v>
      </c>
      <c r="W9" s="69">
        <v>2031.5</v>
      </c>
      <c r="X9" s="73">
        <f t="shared" si="11"/>
        <v>80.5511498810468</v>
      </c>
      <c r="Y9" s="69">
        <f t="shared" si="5"/>
        <v>2343</v>
      </c>
      <c r="Z9" s="69">
        <f t="shared" si="5"/>
        <v>463.5</v>
      </c>
      <c r="AA9" s="69">
        <f t="shared" si="5"/>
        <v>450.5</v>
      </c>
      <c r="AB9" s="69">
        <f t="shared" si="5"/>
        <v>305</v>
      </c>
      <c r="AC9" s="69">
        <f t="shared" si="5"/>
        <v>63</v>
      </c>
      <c r="AD9" s="69">
        <f t="shared" si="5"/>
        <v>0</v>
      </c>
      <c r="AE9" s="69">
        <f t="shared" si="5"/>
        <v>50</v>
      </c>
      <c r="AF9" s="69">
        <f t="shared" si="5"/>
        <v>13</v>
      </c>
      <c r="AG9" s="69">
        <f t="shared" si="5"/>
        <v>0</v>
      </c>
      <c r="AH9" s="72">
        <f t="shared" si="5"/>
        <v>0</v>
      </c>
      <c r="AI9" s="72">
        <f t="shared" si="5"/>
        <v>1879.5</v>
      </c>
      <c r="AJ9" s="69">
        <v>813</v>
      </c>
      <c r="AK9" s="69">
        <v>248.5</v>
      </c>
      <c r="AL9" s="69">
        <v>248.5</v>
      </c>
      <c r="AM9" s="69">
        <v>103</v>
      </c>
      <c r="AN9" s="69"/>
      <c r="AO9" s="69"/>
      <c r="AP9" s="69"/>
      <c r="AQ9" s="69"/>
      <c r="AR9" s="69"/>
      <c r="AS9" s="69"/>
      <c r="AT9" s="69">
        <v>564.5</v>
      </c>
      <c r="AU9" s="69">
        <v>640</v>
      </c>
      <c r="AV9" s="69">
        <v>69</v>
      </c>
      <c r="AW9" s="69">
        <v>56</v>
      </c>
      <c r="AX9" s="69">
        <v>56</v>
      </c>
      <c r="AY9" s="69">
        <v>13</v>
      </c>
      <c r="AZ9" s="69"/>
      <c r="BA9" s="69"/>
      <c r="BB9" s="69">
        <v>13</v>
      </c>
      <c r="BC9" s="69"/>
      <c r="BD9" s="69"/>
      <c r="BE9" s="69">
        <v>571</v>
      </c>
      <c r="BF9" s="69">
        <v>890</v>
      </c>
      <c r="BG9" s="69">
        <v>146</v>
      </c>
      <c r="BH9" s="69">
        <v>146</v>
      </c>
      <c r="BI9" s="69">
        <v>146</v>
      </c>
      <c r="BJ9" s="69">
        <v>50</v>
      </c>
      <c r="BK9" s="69"/>
      <c r="BL9" s="69">
        <v>50</v>
      </c>
      <c r="BM9" s="69"/>
      <c r="BN9" s="69"/>
      <c r="BO9" s="69"/>
      <c r="BP9" s="69">
        <v>744</v>
      </c>
      <c r="BQ9" s="69">
        <f t="shared" si="6"/>
        <v>179</v>
      </c>
      <c r="BR9" s="69">
        <f t="shared" si="6"/>
        <v>27</v>
      </c>
      <c r="BS9" s="69">
        <f t="shared" si="6"/>
        <v>14</v>
      </c>
      <c r="BT9" s="69">
        <f t="shared" si="6"/>
        <v>0</v>
      </c>
      <c r="BU9" s="69">
        <f t="shared" si="6"/>
        <v>13</v>
      </c>
      <c r="BV9" s="69">
        <f t="shared" si="6"/>
        <v>0</v>
      </c>
      <c r="BW9" s="69">
        <f t="shared" si="6"/>
        <v>13</v>
      </c>
      <c r="BX9" s="69">
        <f t="shared" si="6"/>
        <v>0</v>
      </c>
      <c r="BY9" s="69">
        <f t="shared" si="6"/>
        <v>0</v>
      </c>
      <c r="BZ9" s="69">
        <f t="shared" si="6"/>
        <v>0</v>
      </c>
      <c r="CA9" s="69">
        <f t="shared" si="6"/>
        <v>152</v>
      </c>
      <c r="CB9" s="69">
        <v>108</v>
      </c>
      <c r="CC9" s="69">
        <v>27</v>
      </c>
      <c r="CD9" s="69">
        <v>14</v>
      </c>
      <c r="CE9" s="69"/>
      <c r="CF9" s="69">
        <v>13</v>
      </c>
      <c r="CG9" s="69"/>
      <c r="CH9" s="69">
        <v>13</v>
      </c>
      <c r="CI9" s="69"/>
      <c r="CJ9" s="69"/>
      <c r="CK9" s="69"/>
      <c r="CL9" s="69">
        <v>81</v>
      </c>
      <c r="CM9" s="69">
        <v>71</v>
      </c>
      <c r="CN9" s="69"/>
      <c r="CO9" s="69"/>
      <c r="CP9" s="69"/>
      <c r="CQ9" s="69"/>
      <c r="CR9" s="69"/>
      <c r="CS9" s="69"/>
      <c r="CT9" s="69"/>
      <c r="CU9" s="69"/>
      <c r="CV9" s="69"/>
      <c r="CW9" s="69">
        <v>71</v>
      </c>
      <c r="CX9" s="69">
        <f t="shared" si="12"/>
        <v>0</v>
      </c>
      <c r="CY9" s="69">
        <f t="shared" si="12"/>
        <v>0</v>
      </c>
      <c r="CZ9" s="69">
        <f t="shared" si="7"/>
        <v>0</v>
      </c>
      <c r="DA9" s="69">
        <f t="shared" si="7"/>
        <v>0</v>
      </c>
      <c r="DB9" s="69">
        <f t="shared" si="7"/>
        <v>0</v>
      </c>
      <c r="DC9" s="69">
        <f t="shared" si="7"/>
        <v>0</v>
      </c>
      <c r="DD9" s="69">
        <f t="shared" si="7"/>
        <v>0</v>
      </c>
      <c r="DE9" s="69">
        <f t="shared" si="7"/>
        <v>0</v>
      </c>
      <c r="DF9" s="69">
        <f t="shared" si="7"/>
        <v>0</v>
      </c>
      <c r="DG9" s="69">
        <f t="shared" si="7"/>
        <v>0</v>
      </c>
      <c r="DH9" s="69">
        <f t="shared" si="7"/>
        <v>0</v>
      </c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74"/>
      <c r="EH9" s="76"/>
      <c r="EI9" s="47"/>
      <c r="EL9" s="68">
        <v>3</v>
      </c>
      <c r="EM9" s="68" t="s">
        <v>40</v>
      </c>
      <c r="EN9" s="73">
        <v>103</v>
      </c>
      <c r="EO9" s="73">
        <f>E9</f>
        <v>82.49008723235528</v>
      </c>
      <c r="EP9" s="73">
        <f>X9</f>
        <v>80.5511498810468</v>
      </c>
      <c r="EQ9" s="73">
        <f>I9</f>
        <v>19.448850118953214</v>
      </c>
      <c r="ER9" s="73">
        <f>K9</f>
        <v>18.417922283901667</v>
      </c>
      <c r="ES9" s="73">
        <f>M9</f>
        <v>12.093576526566217</v>
      </c>
      <c r="ET9" s="73">
        <f>O9</f>
        <v>3.013481363996828</v>
      </c>
      <c r="EU9" s="77">
        <f>V9</f>
        <v>0</v>
      </c>
      <c r="EV9" s="73">
        <f>T9</f>
        <v>0</v>
      </c>
    </row>
    <row r="10" spans="1:152" s="17" customFormat="1" ht="12.75">
      <c r="A10" s="65">
        <v>4</v>
      </c>
      <c r="B10" s="68" t="s">
        <v>41</v>
      </c>
      <c r="C10" s="65">
        <v>6320</v>
      </c>
      <c r="D10" s="69">
        <v>5244.4</v>
      </c>
      <c r="E10" s="70">
        <f t="shared" si="0"/>
        <v>82.98101265822785</v>
      </c>
      <c r="F10" s="69">
        <v>6320</v>
      </c>
      <c r="G10" s="71">
        <f t="shared" si="1"/>
        <v>100</v>
      </c>
      <c r="H10" s="69">
        <v>2845.5</v>
      </c>
      <c r="I10" s="71">
        <f t="shared" si="2"/>
        <v>45.02373417721519</v>
      </c>
      <c r="J10" s="69">
        <v>1596.7</v>
      </c>
      <c r="K10" s="71">
        <f t="shared" si="3"/>
        <v>25.264240506329116</v>
      </c>
      <c r="L10" s="69">
        <v>1589.7</v>
      </c>
      <c r="M10" s="71">
        <f t="shared" si="8"/>
        <v>25.15348101265823</v>
      </c>
      <c r="N10" s="69">
        <v>1495</v>
      </c>
      <c r="O10" s="71">
        <f t="shared" si="4"/>
        <v>23.655063291139243</v>
      </c>
      <c r="P10" s="69">
        <v>97.8</v>
      </c>
      <c r="Q10" s="69">
        <v>635.6</v>
      </c>
      <c r="R10" s="69">
        <v>761.6</v>
      </c>
      <c r="S10" s="69"/>
      <c r="T10" s="71">
        <f t="shared" si="9"/>
        <v>0</v>
      </c>
      <c r="U10" s="69">
        <v>7.5</v>
      </c>
      <c r="V10" s="71">
        <f t="shared" si="10"/>
        <v>0.11867088607594937</v>
      </c>
      <c r="W10" s="69">
        <v>3474.5</v>
      </c>
      <c r="X10" s="73">
        <f t="shared" si="11"/>
        <v>54.97626582278481</v>
      </c>
      <c r="Y10" s="69">
        <f t="shared" si="5"/>
        <v>6030.9</v>
      </c>
      <c r="Z10" s="69">
        <f t="shared" si="5"/>
        <v>2811.5</v>
      </c>
      <c r="AA10" s="69">
        <f t="shared" si="5"/>
        <v>1562.7</v>
      </c>
      <c r="AB10" s="69">
        <f>SUM(AM10,AX10,BI10)</f>
        <v>1555.7</v>
      </c>
      <c r="AC10" s="69">
        <f t="shared" si="5"/>
        <v>1495</v>
      </c>
      <c r="AD10" s="69">
        <f t="shared" si="5"/>
        <v>97.8</v>
      </c>
      <c r="AE10" s="69">
        <f>SUM(AP10,BA10,BL10)</f>
        <v>635.6</v>
      </c>
      <c r="AF10" s="69">
        <f t="shared" si="5"/>
        <v>761.6</v>
      </c>
      <c r="AG10" s="69">
        <f t="shared" si="5"/>
        <v>0</v>
      </c>
      <c r="AH10" s="72">
        <f t="shared" si="5"/>
        <v>0</v>
      </c>
      <c r="AI10" s="72">
        <f t="shared" si="5"/>
        <v>3219.3999999999996</v>
      </c>
      <c r="AJ10" s="69">
        <v>2135.3</v>
      </c>
      <c r="AK10" s="69">
        <v>838.3</v>
      </c>
      <c r="AL10" s="69">
        <v>450.4</v>
      </c>
      <c r="AM10" s="69">
        <v>450.4</v>
      </c>
      <c r="AN10" s="69">
        <v>461.7</v>
      </c>
      <c r="AO10" s="69"/>
      <c r="AP10" s="69">
        <v>154.7</v>
      </c>
      <c r="AQ10" s="69">
        <v>307</v>
      </c>
      <c r="AR10" s="69"/>
      <c r="AS10" s="69"/>
      <c r="AT10" s="69">
        <v>1297</v>
      </c>
      <c r="AU10" s="69">
        <v>1498.4</v>
      </c>
      <c r="AV10" s="69">
        <v>695.7</v>
      </c>
      <c r="AW10" s="69">
        <v>390.3</v>
      </c>
      <c r="AX10" s="69">
        <v>390.3</v>
      </c>
      <c r="AY10" s="69">
        <v>387.4</v>
      </c>
      <c r="AZ10" s="69"/>
      <c r="BA10" s="69">
        <v>157.8</v>
      </c>
      <c r="BB10" s="69">
        <v>229.6</v>
      </c>
      <c r="BC10" s="69"/>
      <c r="BD10" s="69"/>
      <c r="BE10" s="69">
        <v>802.7</v>
      </c>
      <c r="BF10" s="69">
        <v>2397.2</v>
      </c>
      <c r="BG10" s="69">
        <v>1277.5</v>
      </c>
      <c r="BH10" s="69">
        <v>722</v>
      </c>
      <c r="BI10" s="69">
        <v>715</v>
      </c>
      <c r="BJ10" s="69">
        <v>645.9</v>
      </c>
      <c r="BK10" s="69">
        <v>97.8</v>
      </c>
      <c r="BL10" s="69">
        <v>323.1</v>
      </c>
      <c r="BM10" s="69">
        <v>225</v>
      </c>
      <c r="BN10" s="69"/>
      <c r="BO10" s="69"/>
      <c r="BP10" s="69">
        <v>1119.7</v>
      </c>
      <c r="BQ10" s="69">
        <f t="shared" si="6"/>
        <v>289.09999999999997</v>
      </c>
      <c r="BR10" s="69">
        <f t="shared" si="6"/>
        <v>34</v>
      </c>
      <c r="BS10" s="69">
        <f t="shared" si="6"/>
        <v>34</v>
      </c>
      <c r="BT10" s="69">
        <f t="shared" si="6"/>
        <v>34</v>
      </c>
      <c r="BU10" s="69">
        <f t="shared" si="6"/>
        <v>0</v>
      </c>
      <c r="BV10" s="69">
        <f t="shared" si="6"/>
        <v>0</v>
      </c>
      <c r="BW10" s="69">
        <f t="shared" si="6"/>
        <v>0</v>
      </c>
      <c r="BX10" s="69">
        <f t="shared" si="6"/>
        <v>0</v>
      </c>
      <c r="BY10" s="69">
        <f t="shared" si="6"/>
        <v>0</v>
      </c>
      <c r="BZ10" s="69">
        <f t="shared" si="6"/>
        <v>7.5</v>
      </c>
      <c r="CA10" s="69">
        <f t="shared" si="6"/>
        <v>255.1</v>
      </c>
      <c r="CB10" s="69">
        <v>266.9</v>
      </c>
      <c r="CC10" s="69">
        <v>34</v>
      </c>
      <c r="CD10" s="69">
        <v>34</v>
      </c>
      <c r="CE10" s="69">
        <v>34</v>
      </c>
      <c r="CF10" s="69"/>
      <c r="CG10" s="69"/>
      <c r="CH10" s="69"/>
      <c r="CI10" s="69"/>
      <c r="CJ10" s="69"/>
      <c r="CK10" s="69">
        <v>7.5</v>
      </c>
      <c r="CL10" s="69">
        <v>232.9</v>
      </c>
      <c r="CM10" s="69">
        <v>22.2</v>
      </c>
      <c r="CN10" s="69"/>
      <c r="CO10" s="69"/>
      <c r="CP10" s="69"/>
      <c r="CQ10" s="69"/>
      <c r="CR10" s="69"/>
      <c r="CS10" s="69"/>
      <c r="CT10" s="69"/>
      <c r="CU10" s="69"/>
      <c r="CV10" s="69"/>
      <c r="CW10" s="69">
        <v>22.2</v>
      </c>
      <c r="CX10" s="69">
        <f t="shared" si="12"/>
        <v>0</v>
      </c>
      <c r="CY10" s="69">
        <f t="shared" si="12"/>
        <v>0</v>
      </c>
      <c r="CZ10" s="69">
        <f t="shared" si="7"/>
        <v>0</v>
      </c>
      <c r="DA10" s="69">
        <f t="shared" si="7"/>
        <v>0</v>
      </c>
      <c r="DB10" s="69">
        <f t="shared" si="7"/>
        <v>0</v>
      </c>
      <c r="DC10" s="69">
        <f t="shared" si="7"/>
        <v>0</v>
      </c>
      <c r="DD10" s="69">
        <f t="shared" si="7"/>
        <v>0</v>
      </c>
      <c r="DE10" s="69">
        <f t="shared" si="7"/>
        <v>0</v>
      </c>
      <c r="DF10" s="69">
        <f t="shared" si="7"/>
        <v>0</v>
      </c>
      <c r="DG10" s="69">
        <f t="shared" si="7"/>
        <v>0</v>
      </c>
      <c r="DH10" s="69">
        <f t="shared" si="7"/>
        <v>0</v>
      </c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74"/>
      <c r="EH10" s="76"/>
      <c r="EI10" s="47"/>
      <c r="EL10" s="68">
        <v>4</v>
      </c>
      <c r="EM10" s="68" t="s">
        <v>41</v>
      </c>
      <c r="EN10" s="73">
        <v>100</v>
      </c>
      <c r="EO10" s="73">
        <f>E10</f>
        <v>82.98101265822785</v>
      </c>
      <c r="EP10" s="73">
        <f>X10</f>
        <v>54.97626582278481</v>
      </c>
      <c r="EQ10" s="73">
        <f>I10</f>
        <v>45.02373417721519</v>
      </c>
      <c r="ER10" s="73">
        <f>K10</f>
        <v>25.264240506329116</v>
      </c>
      <c r="ES10" s="73">
        <f>M10</f>
        <v>25.15348101265823</v>
      </c>
      <c r="ET10" s="73">
        <f>O10</f>
        <v>23.655063291139243</v>
      </c>
      <c r="EU10" s="77">
        <f>V10</f>
        <v>0.11867088607594937</v>
      </c>
      <c r="EV10" s="73">
        <f>T10</f>
        <v>0</v>
      </c>
    </row>
    <row r="11" spans="1:152" s="17" customFormat="1" ht="12.75">
      <c r="A11" s="65">
        <v>5</v>
      </c>
      <c r="B11" s="68" t="s">
        <v>42</v>
      </c>
      <c r="C11" s="65">
        <v>1336</v>
      </c>
      <c r="D11" s="69">
        <v>1344.7</v>
      </c>
      <c r="E11" s="70">
        <f t="shared" si="0"/>
        <v>100</v>
      </c>
      <c r="F11" s="69">
        <v>1344.7</v>
      </c>
      <c r="G11" s="71">
        <f t="shared" si="1"/>
        <v>100.65119760479043</v>
      </c>
      <c r="H11" s="69">
        <v>203.4</v>
      </c>
      <c r="I11" s="71">
        <f t="shared" si="2"/>
        <v>15.126050420168067</v>
      </c>
      <c r="J11" s="69">
        <v>203.4</v>
      </c>
      <c r="K11" s="71">
        <f t="shared" si="3"/>
        <v>15.126050420168067</v>
      </c>
      <c r="L11" s="69">
        <v>166.1</v>
      </c>
      <c r="M11" s="71">
        <f t="shared" si="8"/>
        <v>12.352197516174611</v>
      </c>
      <c r="N11" s="69"/>
      <c r="O11" s="71">
        <f t="shared" si="4"/>
        <v>0</v>
      </c>
      <c r="P11" s="69"/>
      <c r="Q11" s="69"/>
      <c r="R11" s="69"/>
      <c r="S11" s="69"/>
      <c r="T11" s="71">
        <f t="shared" si="9"/>
        <v>0</v>
      </c>
      <c r="U11" s="69"/>
      <c r="V11" s="71">
        <f t="shared" si="10"/>
        <v>0</v>
      </c>
      <c r="W11" s="69">
        <v>1141.3</v>
      </c>
      <c r="X11" s="73">
        <f t="shared" si="11"/>
        <v>84.87394957983193</v>
      </c>
      <c r="Y11" s="69">
        <f t="shared" si="5"/>
        <v>1294.9</v>
      </c>
      <c r="Z11" s="69">
        <f t="shared" si="5"/>
        <v>203.4</v>
      </c>
      <c r="AA11" s="69">
        <f t="shared" si="5"/>
        <v>203.4</v>
      </c>
      <c r="AB11" s="69">
        <f t="shared" si="5"/>
        <v>166.10000000000002</v>
      </c>
      <c r="AC11" s="69">
        <f t="shared" si="5"/>
        <v>0</v>
      </c>
      <c r="AD11" s="69">
        <f t="shared" si="5"/>
        <v>0</v>
      </c>
      <c r="AE11" s="69">
        <f t="shared" si="5"/>
        <v>0</v>
      </c>
      <c r="AF11" s="69">
        <f t="shared" si="5"/>
        <v>0</v>
      </c>
      <c r="AG11" s="69">
        <f t="shared" si="5"/>
        <v>0</v>
      </c>
      <c r="AH11" s="72">
        <f t="shared" si="5"/>
        <v>0</v>
      </c>
      <c r="AI11" s="72">
        <f t="shared" si="5"/>
        <v>1091.5</v>
      </c>
      <c r="AJ11" s="69">
        <v>610</v>
      </c>
      <c r="AK11" s="69">
        <v>98.5</v>
      </c>
      <c r="AL11" s="69">
        <v>98.5</v>
      </c>
      <c r="AM11" s="69">
        <v>76.7</v>
      </c>
      <c r="AN11" s="69"/>
      <c r="AO11" s="69"/>
      <c r="AP11" s="69"/>
      <c r="AQ11" s="69"/>
      <c r="AR11" s="69"/>
      <c r="AS11" s="69"/>
      <c r="AT11" s="69">
        <v>511.5</v>
      </c>
      <c r="AU11" s="69">
        <v>172</v>
      </c>
      <c r="AV11" s="69">
        <v>15.5</v>
      </c>
      <c r="AW11" s="69">
        <v>15.5</v>
      </c>
      <c r="AX11" s="69"/>
      <c r="AY11" s="69"/>
      <c r="AZ11" s="69"/>
      <c r="BA11" s="69"/>
      <c r="BB11" s="69"/>
      <c r="BC11" s="69"/>
      <c r="BD11" s="69"/>
      <c r="BE11" s="69">
        <v>156.5</v>
      </c>
      <c r="BF11" s="69">
        <v>512.9</v>
      </c>
      <c r="BG11" s="69">
        <v>89.4</v>
      </c>
      <c r="BH11" s="69">
        <v>89.4</v>
      </c>
      <c r="BI11" s="69">
        <v>89.4</v>
      </c>
      <c r="BJ11" s="69"/>
      <c r="BK11" s="69"/>
      <c r="BL11" s="69"/>
      <c r="BM11" s="69"/>
      <c r="BN11" s="69"/>
      <c r="BO11" s="69"/>
      <c r="BP11" s="69">
        <v>423.5</v>
      </c>
      <c r="BQ11" s="69">
        <f t="shared" si="6"/>
        <v>49.8</v>
      </c>
      <c r="BR11" s="69">
        <f t="shared" si="6"/>
        <v>0</v>
      </c>
      <c r="BS11" s="69">
        <f t="shared" si="6"/>
        <v>0</v>
      </c>
      <c r="BT11" s="69">
        <f t="shared" si="6"/>
        <v>0</v>
      </c>
      <c r="BU11" s="69">
        <f t="shared" si="6"/>
        <v>0</v>
      </c>
      <c r="BV11" s="69">
        <f t="shared" si="6"/>
        <v>0</v>
      </c>
      <c r="BW11" s="69">
        <f t="shared" si="6"/>
        <v>0</v>
      </c>
      <c r="BX11" s="69">
        <f t="shared" si="6"/>
        <v>0</v>
      </c>
      <c r="BY11" s="69">
        <f t="shared" si="6"/>
        <v>0</v>
      </c>
      <c r="BZ11" s="69">
        <f t="shared" si="6"/>
        <v>0</v>
      </c>
      <c r="CA11" s="69">
        <f t="shared" si="6"/>
        <v>49.8</v>
      </c>
      <c r="CB11" s="69">
        <v>49.8</v>
      </c>
      <c r="CC11" s="69"/>
      <c r="CD11" s="69"/>
      <c r="CE11" s="69"/>
      <c r="CF11" s="69"/>
      <c r="CG11" s="69"/>
      <c r="CH11" s="69"/>
      <c r="CI11" s="69"/>
      <c r="CJ11" s="69"/>
      <c r="CK11" s="69"/>
      <c r="CL11" s="69">
        <v>49.8</v>
      </c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>
        <f t="shared" si="12"/>
        <v>0</v>
      </c>
      <c r="CY11" s="69">
        <f t="shared" si="12"/>
        <v>0</v>
      </c>
      <c r="CZ11" s="69">
        <f t="shared" si="7"/>
        <v>0</v>
      </c>
      <c r="DA11" s="69">
        <f t="shared" si="7"/>
        <v>0</v>
      </c>
      <c r="DB11" s="69">
        <f t="shared" si="7"/>
        <v>0</v>
      </c>
      <c r="DC11" s="69">
        <f t="shared" si="7"/>
        <v>0</v>
      </c>
      <c r="DD11" s="69">
        <f t="shared" si="7"/>
        <v>0</v>
      </c>
      <c r="DE11" s="69">
        <f t="shared" si="7"/>
        <v>0</v>
      </c>
      <c r="DF11" s="69">
        <f t="shared" si="7"/>
        <v>0</v>
      </c>
      <c r="DG11" s="69">
        <f t="shared" si="7"/>
        <v>0</v>
      </c>
      <c r="DH11" s="69">
        <f t="shared" si="7"/>
        <v>0</v>
      </c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74"/>
      <c r="EH11" s="76"/>
      <c r="EI11" s="47"/>
      <c r="EL11" s="68">
        <v>5</v>
      </c>
      <c r="EM11" s="68" t="s">
        <v>42</v>
      </c>
      <c r="EN11" s="73">
        <v>101</v>
      </c>
      <c r="EO11" s="73">
        <f>E11</f>
        <v>100</v>
      </c>
      <c r="EP11" s="73">
        <f>X11</f>
        <v>84.87394957983193</v>
      </c>
      <c r="EQ11" s="73">
        <f>I11</f>
        <v>15.126050420168067</v>
      </c>
      <c r="ER11" s="73">
        <f>K11</f>
        <v>15.126050420168067</v>
      </c>
      <c r="ES11" s="73">
        <f>M11</f>
        <v>12.352197516174611</v>
      </c>
      <c r="ET11" s="73">
        <f>O11</f>
        <v>0</v>
      </c>
      <c r="EU11" s="77">
        <f>V11</f>
        <v>0</v>
      </c>
      <c r="EV11" s="73">
        <f>T11</f>
        <v>0</v>
      </c>
    </row>
    <row r="12" spans="1:152" s="17" customFormat="1" ht="12.75">
      <c r="A12" s="65">
        <v>6</v>
      </c>
      <c r="B12" s="68" t="s">
        <v>43</v>
      </c>
      <c r="C12" s="65">
        <v>3287</v>
      </c>
      <c r="D12" s="69">
        <v>2588.4</v>
      </c>
      <c r="E12" s="70">
        <f t="shared" si="0"/>
        <v>80.58028765332172</v>
      </c>
      <c r="F12" s="69">
        <v>3212.2</v>
      </c>
      <c r="G12" s="71">
        <f t="shared" si="1"/>
        <v>97.72436872528141</v>
      </c>
      <c r="H12" s="69">
        <v>1627.6</v>
      </c>
      <c r="I12" s="71">
        <f t="shared" si="2"/>
        <v>50.66932320527987</v>
      </c>
      <c r="J12" s="69">
        <v>770.2</v>
      </c>
      <c r="K12" s="71">
        <f t="shared" si="3"/>
        <v>23.977336404956105</v>
      </c>
      <c r="L12" s="69">
        <v>503.4</v>
      </c>
      <c r="M12" s="71">
        <f t="shared" si="8"/>
        <v>15.671502397111015</v>
      </c>
      <c r="N12" s="69">
        <v>1222.1</v>
      </c>
      <c r="O12" s="71">
        <f t="shared" si="4"/>
        <v>38.045576240582776</v>
      </c>
      <c r="P12" s="69">
        <v>21.7</v>
      </c>
      <c r="Q12" s="69">
        <v>660.8</v>
      </c>
      <c r="R12" s="69">
        <v>539.6</v>
      </c>
      <c r="S12" s="69"/>
      <c r="T12" s="71">
        <f t="shared" si="9"/>
        <v>0</v>
      </c>
      <c r="U12" s="69"/>
      <c r="V12" s="71">
        <f t="shared" si="10"/>
        <v>0</v>
      </c>
      <c r="W12" s="69">
        <v>1584.6</v>
      </c>
      <c r="X12" s="73">
        <f t="shared" si="11"/>
        <v>49.33067679472013</v>
      </c>
      <c r="Y12" s="69">
        <f t="shared" si="5"/>
        <v>3100.8</v>
      </c>
      <c r="Z12" s="69">
        <f t="shared" si="5"/>
        <v>1533.3</v>
      </c>
      <c r="AA12" s="69">
        <f t="shared" si="5"/>
        <v>770.1999999999999</v>
      </c>
      <c r="AB12" s="69">
        <f t="shared" si="5"/>
        <v>503.40000000000003</v>
      </c>
      <c r="AC12" s="69">
        <f t="shared" si="5"/>
        <v>1127.8</v>
      </c>
      <c r="AD12" s="69">
        <f t="shared" si="5"/>
        <v>21.7</v>
      </c>
      <c r="AE12" s="69">
        <f t="shared" si="5"/>
        <v>596</v>
      </c>
      <c r="AF12" s="69">
        <f t="shared" si="5"/>
        <v>510.1</v>
      </c>
      <c r="AG12" s="69">
        <f t="shared" si="5"/>
        <v>0</v>
      </c>
      <c r="AH12" s="72">
        <f t="shared" si="5"/>
        <v>0</v>
      </c>
      <c r="AI12" s="72">
        <f t="shared" si="5"/>
        <v>1567.5</v>
      </c>
      <c r="AJ12" s="69">
        <v>1317.6</v>
      </c>
      <c r="AK12" s="69">
        <v>512.6</v>
      </c>
      <c r="AL12" s="69">
        <v>276.9</v>
      </c>
      <c r="AM12" s="69">
        <v>142.8</v>
      </c>
      <c r="AN12" s="69">
        <v>343.3</v>
      </c>
      <c r="AO12" s="69"/>
      <c r="AP12" s="69">
        <v>245.2</v>
      </c>
      <c r="AQ12" s="69">
        <v>98.1</v>
      </c>
      <c r="AR12" s="69"/>
      <c r="AS12" s="69"/>
      <c r="AT12" s="69">
        <v>805</v>
      </c>
      <c r="AU12" s="69">
        <v>627.4</v>
      </c>
      <c r="AV12" s="69">
        <v>302.2</v>
      </c>
      <c r="AW12" s="69">
        <v>210.9</v>
      </c>
      <c r="AX12" s="69">
        <v>162.3</v>
      </c>
      <c r="AY12" s="69">
        <v>107.2</v>
      </c>
      <c r="AZ12" s="69"/>
      <c r="BA12" s="69">
        <v>24.2</v>
      </c>
      <c r="BB12" s="69">
        <v>83</v>
      </c>
      <c r="BC12" s="69"/>
      <c r="BD12" s="69"/>
      <c r="BE12" s="69">
        <v>325.2</v>
      </c>
      <c r="BF12" s="69">
        <v>1155.8</v>
      </c>
      <c r="BG12" s="69">
        <v>718.5</v>
      </c>
      <c r="BH12" s="69">
        <v>282.4</v>
      </c>
      <c r="BI12" s="69">
        <v>198.3</v>
      </c>
      <c r="BJ12" s="69">
        <v>677.3</v>
      </c>
      <c r="BK12" s="69">
        <v>21.7</v>
      </c>
      <c r="BL12" s="69">
        <v>326.6</v>
      </c>
      <c r="BM12" s="69">
        <v>329</v>
      </c>
      <c r="BN12" s="69"/>
      <c r="BO12" s="69"/>
      <c r="BP12" s="69">
        <v>437.3</v>
      </c>
      <c r="BQ12" s="69">
        <f t="shared" si="6"/>
        <v>111.4</v>
      </c>
      <c r="BR12" s="69">
        <f t="shared" si="6"/>
        <v>94.3</v>
      </c>
      <c r="BS12" s="69">
        <f t="shared" si="6"/>
        <v>0</v>
      </c>
      <c r="BT12" s="69">
        <f t="shared" si="6"/>
        <v>0</v>
      </c>
      <c r="BU12" s="69">
        <f t="shared" si="6"/>
        <v>94.3</v>
      </c>
      <c r="BV12" s="69">
        <f t="shared" si="6"/>
        <v>0</v>
      </c>
      <c r="BW12" s="69">
        <f t="shared" si="6"/>
        <v>64.8</v>
      </c>
      <c r="BX12" s="69">
        <f t="shared" si="6"/>
        <v>29.5</v>
      </c>
      <c r="BY12" s="69">
        <f t="shared" si="6"/>
        <v>0</v>
      </c>
      <c r="BZ12" s="69">
        <f t="shared" si="6"/>
        <v>0</v>
      </c>
      <c r="CA12" s="69">
        <f t="shared" si="6"/>
        <v>17.1</v>
      </c>
      <c r="CB12" s="69">
        <v>111.4</v>
      </c>
      <c r="CC12" s="69">
        <v>94.3</v>
      </c>
      <c r="CD12" s="69"/>
      <c r="CE12" s="69"/>
      <c r="CF12" s="69">
        <v>94.3</v>
      </c>
      <c r="CG12" s="69"/>
      <c r="CH12" s="69">
        <v>64.8</v>
      </c>
      <c r="CI12" s="69">
        <v>29.5</v>
      </c>
      <c r="CJ12" s="69"/>
      <c r="CK12" s="69"/>
      <c r="CL12" s="69">
        <v>17.1</v>
      </c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>
        <f t="shared" si="12"/>
        <v>0</v>
      </c>
      <c r="CY12" s="69">
        <f t="shared" si="12"/>
        <v>0</v>
      </c>
      <c r="CZ12" s="69">
        <f t="shared" si="7"/>
        <v>0</v>
      </c>
      <c r="DA12" s="69">
        <f t="shared" si="7"/>
        <v>0</v>
      </c>
      <c r="DB12" s="69">
        <f t="shared" si="7"/>
        <v>0</v>
      </c>
      <c r="DC12" s="69">
        <f t="shared" si="7"/>
        <v>0</v>
      </c>
      <c r="DD12" s="69">
        <f t="shared" si="7"/>
        <v>0</v>
      </c>
      <c r="DE12" s="69">
        <f t="shared" si="7"/>
        <v>0</v>
      </c>
      <c r="DF12" s="69">
        <f t="shared" si="7"/>
        <v>0</v>
      </c>
      <c r="DG12" s="69">
        <f t="shared" si="7"/>
        <v>0</v>
      </c>
      <c r="DH12" s="69">
        <f t="shared" si="7"/>
        <v>0</v>
      </c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74"/>
      <c r="EH12" s="76"/>
      <c r="EI12" s="47"/>
      <c r="EL12" s="68">
        <v>6</v>
      </c>
      <c r="EM12" s="68" t="s">
        <v>43</v>
      </c>
      <c r="EN12" s="73">
        <v>98</v>
      </c>
      <c r="EO12" s="73">
        <f>E12</f>
        <v>80.58028765332172</v>
      </c>
      <c r="EP12" s="73">
        <f>X12</f>
        <v>49.33067679472013</v>
      </c>
      <c r="EQ12" s="73">
        <f>I12</f>
        <v>50.66932320527987</v>
      </c>
      <c r="ER12" s="73">
        <f>K12</f>
        <v>23.977336404956105</v>
      </c>
      <c r="ES12" s="73">
        <f>M12</f>
        <v>15.671502397111015</v>
      </c>
      <c r="ET12" s="73">
        <f>O12</f>
        <v>38.045576240582776</v>
      </c>
      <c r="EU12" s="77">
        <f>V12</f>
        <v>0</v>
      </c>
      <c r="EV12" s="73">
        <f>T12</f>
        <v>0</v>
      </c>
    </row>
    <row r="13" spans="1:152" s="17" customFormat="1" ht="12.75">
      <c r="A13" s="65">
        <v>7</v>
      </c>
      <c r="B13" s="68" t="s">
        <v>44</v>
      </c>
      <c r="C13" s="65">
        <v>2703</v>
      </c>
      <c r="D13" s="69">
        <v>2482.8</v>
      </c>
      <c r="E13" s="70">
        <f t="shared" si="0"/>
        <v>91.85349611542732</v>
      </c>
      <c r="F13" s="69">
        <v>2703</v>
      </c>
      <c r="G13" s="71">
        <f t="shared" si="1"/>
        <v>100</v>
      </c>
      <c r="H13" s="69">
        <v>782.5</v>
      </c>
      <c r="I13" s="71">
        <f t="shared" si="2"/>
        <v>28.949315575286715</v>
      </c>
      <c r="J13" s="69">
        <v>749.7</v>
      </c>
      <c r="K13" s="71">
        <f t="shared" si="3"/>
        <v>27.735849056603772</v>
      </c>
      <c r="L13" s="69">
        <v>637.8</v>
      </c>
      <c r="M13" s="71">
        <f t="shared" si="8"/>
        <v>23.596004439511653</v>
      </c>
      <c r="N13" s="69">
        <v>115.2</v>
      </c>
      <c r="O13" s="71">
        <f t="shared" si="4"/>
        <v>4.261931187569368</v>
      </c>
      <c r="P13" s="69">
        <v>92</v>
      </c>
      <c r="Q13" s="69">
        <v>23.2</v>
      </c>
      <c r="R13" s="69"/>
      <c r="S13" s="69"/>
      <c r="T13" s="71">
        <f t="shared" si="9"/>
        <v>0</v>
      </c>
      <c r="U13" s="69"/>
      <c r="V13" s="71">
        <f t="shared" si="10"/>
        <v>0</v>
      </c>
      <c r="W13" s="69">
        <v>1920.5</v>
      </c>
      <c r="X13" s="73">
        <f t="shared" si="11"/>
        <v>71.05068442471328</v>
      </c>
      <c r="Y13" s="69">
        <f t="shared" si="5"/>
        <v>2495.2</v>
      </c>
      <c r="Z13" s="69">
        <f t="shared" si="5"/>
        <v>691</v>
      </c>
      <c r="AA13" s="69">
        <f t="shared" si="5"/>
        <v>691</v>
      </c>
      <c r="AB13" s="69">
        <f t="shared" si="5"/>
        <v>579.1</v>
      </c>
      <c r="AC13" s="69">
        <f t="shared" si="5"/>
        <v>54.7</v>
      </c>
      <c r="AD13" s="69">
        <f t="shared" si="5"/>
        <v>31.5</v>
      </c>
      <c r="AE13" s="69">
        <f t="shared" si="5"/>
        <v>23.2</v>
      </c>
      <c r="AF13" s="69">
        <f t="shared" si="5"/>
        <v>0</v>
      </c>
      <c r="AG13" s="69">
        <f t="shared" si="5"/>
        <v>0</v>
      </c>
      <c r="AH13" s="72">
        <f t="shared" si="5"/>
        <v>0</v>
      </c>
      <c r="AI13" s="72">
        <f t="shared" si="5"/>
        <v>1804.1999999999998</v>
      </c>
      <c r="AJ13" s="69">
        <v>647.4</v>
      </c>
      <c r="AK13" s="69">
        <v>175.6</v>
      </c>
      <c r="AL13" s="69">
        <v>175.6</v>
      </c>
      <c r="AM13" s="69">
        <v>133.5</v>
      </c>
      <c r="AN13" s="69">
        <v>31.5</v>
      </c>
      <c r="AO13" s="69">
        <v>31.5</v>
      </c>
      <c r="AP13" s="69"/>
      <c r="AQ13" s="69"/>
      <c r="AR13" s="69"/>
      <c r="AS13" s="69"/>
      <c r="AT13" s="69">
        <v>471.8</v>
      </c>
      <c r="AU13" s="69">
        <v>959.8</v>
      </c>
      <c r="AV13" s="69">
        <v>83.8</v>
      </c>
      <c r="AW13" s="69">
        <v>83.8</v>
      </c>
      <c r="AX13" s="69">
        <v>47.3</v>
      </c>
      <c r="AY13" s="69"/>
      <c r="AZ13" s="69"/>
      <c r="BA13" s="69"/>
      <c r="BB13" s="69"/>
      <c r="BC13" s="69"/>
      <c r="BD13" s="69"/>
      <c r="BE13" s="69">
        <v>876</v>
      </c>
      <c r="BF13" s="69">
        <v>888</v>
      </c>
      <c r="BG13" s="69">
        <v>431.6</v>
      </c>
      <c r="BH13" s="69">
        <v>431.6</v>
      </c>
      <c r="BI13" s="69">
        <v>398.3</v>
      </c>
      <c r="BJ13" s="69">
        <v>23.2</v>
      </c>
      <c r="BK13" s="69"/>
      <c r="BL13" s="69">
        <v>23.2</v>
      </c>
      <c r="BM13" s="69"/>
      <c r="BN13" s="69"/>
      <c r="BO13" s="69"/>
      <c r="BP13" s="69">
        <v>456.4</v>
      </c>
      <c r="BQ13" s="69">
        <f t="shared" si="6"/>
        <v>207.8</v>
      </c>
      <c r="BR13" s="69">
        <f t="shared" si="6"/>
        <v>91.5</v>
      </c>
      <c r="BS13" s="69">
        <f t="shared" si="6"/>
        <v>58.7</v>
      </c>
      <c r="BT13" s="69">
        <f t="shared" si="6"/>
        <v>58.7</v>
      </c>
      <c r="BU13" s="69">
        <f t="shared" si="6"/>
        <v>60.5</v>
      </c>
      <c r="BV13" s="69">
        <f t="shared" si="6"/>
        <v>60.5</v>
      </c>
      <c r="BW13" s="69">
        <f t="shared" si="6"/>
        <v>0</v>
      </c>
      <c r="BX13" s="69">
        <f t="shared" si="6"/>
        <v>0</v>
      </c>
      <c r="BY13" s="69">
        <f t="shared" si="6"/>
        <v>0</v>
      </c>
      <c r="BZ13" s="69">
        <f t="shared" si="6"/>
        <v>0</v>
      </c>
      <c r="CA13" s="69">
        <f t="shared" si="6"/>
        <v>116.3</v>
      </c>
      <c r="CB13" s="69">
        <v>32.8</v>
      </c>
      <c r="CC13" s="69">
        <v>32.8</v>
      </c>
      <c r="CD13" s="69"/>
      <c r="CE13" s="69"/>
      <c r="CF13" s="69">
        <v>32.8</v>
      </c>
      <c r="CG13" s="69">
        <v>32.8</v>
      </c>
      <c r="CH13" s="69"/>
      <c r="CI13" s="69"/>
      <c r="CJ13" s="69"/>
      <c r="CK13" s="69"/>
      <c r="CL13" s="69">
        <v>0</v>
      </c>
      <c r="CM13" s="69">
        <v>175</v>
      </c>
      <c r="CN13" s="69">
        <v>58.7</v>
      </c>
      <c r="CO13" s="69">
        <v>58.7</v>
      </c>
      <c r="CP13" s="69">
        <v>58.7</v>
      </c>
      <c r="CQ13" s="69">
        <v>27.7</v>
      </c>
      <c r="CR13" s="69">
        <v>27.7</v>
      </c>
      <c r="CS13" s="69"/>
      <c r="CT13" s="69"/>
      <c r="CU13" s="69"/>
      <c r="CV13" s="69"/>
      <c r="CW13" s="69">
        <v>116.3</v>
      </c>
      <c r="CX13" s="69">
        <f t="shared" si="12"/>
        <v>0</v>
      </c>
      <c r="CY13" s="69">
        <f t="shared" si="12"/>
        <v>0</v>
      </c>
      <c r="CZ13" s="69">
        <f t="shared" si="7"/>
        <v>0</v>
      </c>
      <c r="DA13" s="69">
        <f t="shared" si="7"/>
        <v>0</v>
      </c>
      <c r="DB13" s="69">
        <f t="shared" si="7"/>
        <v>0</v>
      </c>
      <c r="DC13" s="69">
        <f t="shared" si="7"/>
        <v>0</v>
      </c>
      <c r="DD13" s="69">
        <f t="shared" si="7"/>
        <v>0</v>
      </c>
      <c r="DE13" s="69">
        <f t="shared" si="7"/>
        <v>0</v>
      </c>
      <c r="DF13" s="69">
        <f t="shared" si="7"/>
        <v>0</v>
      </c>
      <c r="DG13" s="69">
        <f t="shared" si="7"/>
        <v>0</v>
      </c>
      <c r="DH13" s="69">
        <f t="shared" si="7"/>
        <v>0</v>
      </c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74"/>
      <c r="EH13" s="76"/>
      <c r="EI13" s="47"/>
      <c r="EL13" s="68">
        <v>7</v>
      </c>
      <c r="EM13" s="68" t="s">
        <v>44</v>
      </c>
      <c r="EN13" s="73">
        <v>100</v>
      </c>
      <c r="EO13" s="73">
        <f>E13</f>
        <v>91.85349611542732</v>
      </c>
      <c r="EP13" s="73">
        <f>X13</f>
        <v>71.05068442471328</v>
      </c>
      <c r="EQ13" s="73">
        <f>I13</f>
        <v>28.949315575286715</v>
      </c>
      <c r="ER13" s="73">
        <f>K13</f>
        <v>27.735849056603772</v>
      </c>
      <c r="ES13" s="73">
        <f>M13</f>
        <v>23.596004439511653</v>
      </c>
      <c r="ET13" s="73">
        <f>O13</f>
        <v>4.261931187569368</v>
      </c>
      <c r="EU13" s="77">
        <f>V13</f>
        <v>0</v>
      </c>
      <c r="EV13" s="73">
        <f>T13</f>
        <v>0</v>
      </c>
    </row>
    <row r="14" spans="1:152" s="17" customFormat="1" ht="12.75">
      <c r="A14" s="65">
        <v>8</v>
      </c>
      <c r="B14" s="68" t="s">
        <v>45</v>
      </c>
      <c r="C14" s="65">
        <v>2681</v>
      </c>
      <c r="D14" s="69">
        <v>1772.9</v>
      </c>
      <c r="E14" s="70">
        <f t="shared" si="0"/>
        <v>71.54560129136401</v>
      </c>
      <c r="F14" s="69">
        <v>2478</v>
      </c>
      <c r="G14" s="71">
        <f t="shared" si="1"/>
        <v>92.42819843342036</v>
      </c>
      <c r="H14" s="69">
        <v>394.9</v>
      </c>
      <c r="I14" s="71">
        <f t="shared" si="2"/>
        <v>15.936238902340596</v>
      </c>
      <c r="J14" s="69">
        <v>394.9</v>
      </c>
      <c r="K14" s="71">
        <f t="shared" si="3"/>
        <v>15.936238902340596</v>
      </c>
      <c r="L14" s="69">
        <v>323.9</v>
      </c>
      <c r="M14" s="71">
        <f t="shared" si="8"/>
        <v>13.071025020177562</v>
      </c>
      <c r="N14" s="69"/>
      <c r="O14" s="71">
        <f t="shared" si="4"/>
        <v>0</v>
      </c>
      <c r="P14" s="69"/>
      <c r="Q14" s="69"/>
      <c r="R14" s="69"/>
      <c r="S14" s="69"/>
      <c r="T14" s="71">
        <f t="shared" si="9"/>
        <v>0</v>
      </c>
      <c r="U14" s="69"/>
      <c r="V14" s="71">
        <f t="shared" si="10"/>
        <v>0</v>
      </c>
      <c r="W14" s="69">
        <v>2083.1</v>
      </c>
      <c r="X14" s="73">
        <f t="shared" si="11"/>
        <v>84.0637610976594</v>
      </c>
      <c r="Y14" s="69">
        <f t="shared" si="5"/>
        <v>2343</v>
      </c>
      <c r="Z14" s="69">
        <f t="shared" si="5"/>
        <v>376.9</v>
      </c>
      <c r="AA14" s="69">
        <f t="shared" si="5"/>
        <v>376.9</v>
      </c>
      <c r="AB14" s="69">
        <f>SUM(AM14,AX14,BI14)</f>
        <v>323.9</v>
      </c>
      <c r="AC14" s="69">
        <f t="shared" si="5"/>
        <v>0</v>
      </c>
      <c r="AD14" s="69">
        <f t="shared" si="5"/>
        <v>0</v>
      </c>
      <c r="AE14" s="69">
        <f t="shared" si="5"/>
        <v>0</v>
      </c>
      <c r="AF14" s="69">
        <f t="shared" si="5"/>
        <v>0</v>
      </c>
      <c r="AG14" s="69">
        <f t="shared" si="5"/>
        <v>0</v>
      </c>
      <c r="AH14" s="72">
        <f t="shared" si="5"/>
        <v>0</v>
      </c>
      <c r="AI14" s="72">
        <f t="shared" si="5"/>
        <v>1966.1</v>
      </c>
      <c r="AJ14" s="69">
        <v>522</v>
      </c>
      <c r="AK14" s="69">
        <v>0</v>
      </c>
      <c r="AL14" s="69"/>
      <c r="AM14" s="69"/>
      <c r="AN14" s="69"/>
      <c r="AO14" s="69"/>
      <c r="AP14" s="69"/>
      <c r="AQ14" s="69"/>
      <c r="AR14" s="69"/>
      <c r="AS14" s="69"/>
      <c r="AT14" s="69">
        <v>522</v>
      </c>
      <c r="AU14" s="69">
        <v>1011.2</v>
      </c>
      <c r="AV14" s="69">
        <v>155.9</v>
      </c>
      <c r="AW14" s="69">
        <v>155.9</v>
      </c>
      <c r="AX14" s="69">
        <v>155.9</v>
      </c>
      <c r="AY14" s="69"/>
      <c r="AZ14" s="69"/>
      <c r="BA14" s="69"/>
      <c r="BB14" s="69"/>
      <c r="BC14" s="69"/>
      <c r="BD14" s="69"/>
      <c r="BE14" s="69">
        <v>855.3</v>
      </c>
      <c r="BF14" s="69">
        <v>809.8</v>
      </c>
      <c r="BG14" s="69">
        <v>221</v>
      </c>
      <c r="BH14" s="69">
        <v>221</v>
      </c>
      <c r="BI14" s="69">
        <v>168</v>
      </c>
      <c r="BJ14" s="69"/>
      <c r="BK14" s="69"/>
      <c r="BL14" s="69"/>
      <c r="BM14" s="69"/>
      <c r="BN14" s="69"/>
      <c r="BO14" s="69"/>
      <c r="BP14" s="69">
        <v>588.8</v>
      </c>
      <c r="BQ14" s="69">
        <f t="shared" si="6"/>
        <v>135</v>
      </c>
      <c r="BR14" s="69">
        <f t="shared" si="6"/>
        <v>18</v>
      </c>
      <c r="BS14" s="69">
        <f t="shared" si="6"/>
        <v>18</v>
      </c>
      <c r="BT14" s="69">
        <f t="shared" si="6"/>
        <v>0</v>
      </c>
      <c r="BU14" s="69">
        <f t="shared" si="6"/>
        <v>0</v>
      </c>
      <c r="BV14" s="69">
        <f t="shared" si="6"/>
        <v>0</v>
      </c>
      <c r="BW14" s="69">
        <f t="shared" si="6"/>
        <v>0</v>
      </c>
      <c r="BX14" s="69">
        <f t="shared" si="6"/>
        <v>0</v>
      </c>
      <c r="BY14" s="69">
        <f t="shared" si="6"/>
        <v>0</v>
      </c>
      <c r="BZ14" s="69">
        <f t="shared" si="6"/>
        <v>0</v>
      </c>
      <c r="CA14" s="69">
        <f t="shared" si="6"/>
        <v>117</v>
      </c>
      <c r="CB14" s="69">
        <v>135</v>
      </c>
      <c r="CC14" s="69">
        <v>18</v>
      </c>
      <c r="CD14" s="69">
        <v>18</v>
      </c>
      <c r="CE14" s="69"/>
      <c r="CF14" s="69"/>
      <c r="CG14" s="69"/>
      <c r="CH14" s="69"/>
      <c r="CI14" s="69"/>
      <c r="CJ14" s="69"/>
      <c r="CK14" s="69"/>
      <c r="CL14" s="69">
        <v>117</v>
      </c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>
        <f t="shared" si="12"/>
        <v>0</v>
      </c>
      <c r="CY14" s="69">
        <f t="shared" si="12"/>
        <v>0</v>
      </c>
      <c r="CZ14" s="69">
        <f t="shared" si="7"/>
        <v>0</v>
      </c>
      <c r="DA14" s="69">
        <f t="shared" si="7"/>
        <v>0</v>
      </c>
      <c r="DB14" s="69">
        <f t="shared" si="7"/>
        <v>0</v>
      </c>
      <c r="DC14" s="69">
        <f t="shared" si="7"/>
        <v>0</v>
      </c>
      <c r="DD14" s="69">
        <f t="shared" si="7"/>
        <v>0</v>
      </c>
      <c r="DE14" s="69">
        <f t="shared" si="7"/>
        <v>0</v>
      </c>
      <c r="DF14" s="69">
        <f t="shared" si="7"/>
        <v>0</v>
      </c>
      <c r="DG14" s="69">
        <f t="shared" si="7"/>
        <v>0</v>
      </c>
      <c r="DH14" s="69">
        <f t="shared" si="7"/>
        <v>0</v>
      </c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74"/>
      <c r="EH14" s="76"/>
      <c r="EI14" s="47"/>
      <c r="EL14" s="68">
        <v>8</v>
      </c>
      <c r="EM14" s="68" t="s">
        <v>45</v>
      </c>
      <c r="EN14" s="73">
        <v>92</v>
      </c>
      <c r="EO14" s="73">
        <f>E14</f>
        <v>71.54560129136401</v>
      </c>
      <c r="EP14" s="73">
        <f>X14</f>
        <v>84.0637610976594</v>
      </c>
      <c r="EQ14" s="73">
        <f>I14</f>
        <v>15.936238902340596</v>
      </c>
      <c r="ER14" s="73">
        <f>K14</f>
        <v>15.936238902340596</v>
      </c>
      <c r="ES14" s="73">
        <f>M14</f>
        <v>13.071025020177562</v>
      </c>
      <c r="ET14" s="73">
        <f>O14</f>
        <v>0</v>
      </c>
      <c r="EU14" s="77">
        <f>V14</f>
        <v>0</v>
      </c>
      <c r="EV14" s="73">
        <f>T14</f>
        <v>0</v>
      </c>
    </row>
    <row r="15" spans="1:152" s="17" customFormat="1" ht="12.75">
      <c r="A15" s="65">
        <v>9</v>
      </c>
      <c r="B15" s="68" t="s">
        <v>46</v>
      </c>
      <c r="C15" s="65">
        <v>1380</v>
      </c>
      <c r="D15" s="69">
        <v>1403.8</v>
      </c>
      <c r="E15" s="70">
        <f t="shared" si="0"/>
        <v>96.21658670322138</v>
      </c>
      <c r="F15" s="69">
        <v>1459</v>
      </c>
      <c r="G15" s="71">
        <f t="shared" si="1"/>
        <v>105.72463768115942</v>
      </c>
      <c r="H15" s="69">
        <v>290.9</v>
      </c>
      <c r="I15" s="71">
        <f t="shared" si="2"/>
        <v>19.938313913639476</v>
      </c>
      <c r="J15" s="69">
        <v>290.9</v>
      </c>
      <c r="K15" s="71">
        <f t="shared" si="3"/>
        <v>19.938313913639476</v>
      </c>
      <c r="L15" s="69">
        <v>140</v>
      </c>
      <c r="M15" s="71">
        <f t="shared" si="8"/>
        <v>9.595613433858807</v>
      </c>
      <c r="N15" s="69">
        <v>25</v>
      </c>
      <c r="O15" s="71">
        <f t="shared" si="4"/>
        <v>1.7135023989033584</v>
      </c>
      <c r="P15" s="69"/>
      <c r="Q15" s="69">
        <v>25</v>
      </c>
      <c r="R15" s="69"/>
      <c r="S15" s="69"/>
      <c r="T15" s="71">
        <f t="shared" si="9"/>
        <v>0</v>
      </c>
      <c r="U15" s="69"/>
      <c r="V15" s="71">
        <f t="shared" si="10"/>
        <v>0</v>
      </c>
      <c r="W15" s="69">
        <v>1168.1</v>
      </c>
      <c r="X15" s="73">
        <f t="shared" si="11"/>
        <v>80.06168608636052</v>
      </c>
      <c r="Y15" s="69">
        <f t="shared" si="5"/>
        <v>1459</v>
      </c>
      <c r="Z15" s="69">
        <f t="shared" si="5"/>
        <v>290.9</v>
      </c>
      <c r="AA15" s="69">
        <f t="shared" si="5"/>
        <v>290.9</v>
      </c>
      <c r="AB15" s="69">
        <f t="shared" si="5"/>
        <v>140</v>
      </c>
      <c r="AC15" s="69">
        <f t="shared" si="5"/>
        <v>25</v>
      </c>
      <c r="AD15" s="69">
        <f t="shared" si="5"/>
        <v>0</v>
      </c>
      <c r="AE15" s="69">
        <f t="shared" si="5"/>
        <v>25</v>
      </c>
      <c r="AF15" s="69">
        <f t="shared" si="5"/>
        <v>0</v>
      </c>
      <c r="AG15" s="69">
        <f t="shared" si="5"/>
        <v>0</v>
      </c>
      <c r="AH15" s="72">
        <f t="shared" si="5"/>
        <v>0</v>
      </c>
      <c r="AI15" s="72">
        <f>SUM(AT15,BE15,BP15)</f>
        <v>1168.1</v>
      </c>
      <c r="AJ15" s="69">
        <v>391.4</v>
      </c>
      <c r="AK15" s="69">
        <v>64.4</v>
      </c>
      <c r="AL15" s="69">
        <v>64.4</v>
      </c>
      <c r="AM15" s="69"/>
      <c r="AN15" s="69"/>
      <c r="AO15" s="69"/>
      <c r="AP15" s="69"/>
      <c r="AQ15" s="69"/>
      <c r="AR15" s="69"/>
      <c r="AS15" s="69"/>
      <c r="AT15" s="69">
        <v>327</v>
      </c>
      <c r="AU15" s="69">
        <v>586</v>
      </c>
      <c r="AV15" s="69">
        <v>146.5</v>
      </c>
      <c r="AW15" s="69">
        <v>146.5</v>
      </c>
      <c r="AX15" s="69">
        <v>60</v>
      </c>
      <c r="AY15" s="69"/>
      <c r="AZ15" s="69"/>
      <c r="BA15" s="69"/>
      <c r="BB15" s="69"/>
      <c r="BC15" s="69"/>
      <c r="BD15" s="69"/>
      <c r="BE15" s="69">
        <v>439.5</v>
      </c>
      <c r="BF15" s="69">
        <v>481.6</v>
      </c>
      <c r="BG15" s="69">
        <v>80</v>
      </c>
      <c r="BH15" s="69">
        <v>80</v>
      </c>
      <c r="BI15" s="69">
        <v>80</v>
      </c>
      <c r="BJ15" s="69">
        <v>25</v>
      </c>
      <c r="BK15" s="69"/>
      <c r="BL15" s="69">
        <v>25</v>
      </c>
      <c r="BM15" s="69"/>
      <c r="BN15" s="69"/>
      <c r="BO15" s="69"/>
      <c r="BP15" s="69">
        <v>401.6</v>
      </c>
      <c r="BQ15" s="69">
        <f t="shared" si="6"/>
        <v>0</v>
      </c>
      <c r="BR15" s="69">
        <f t="shared" si="6"/>
        <v>0</v>
      </c>
      <c r="BS15" s="69">
        <f t="shared" si="6"/>
        <v>0</v>
      </c>
      <c r="BT15" s="69">
        <f t="shared" si="6"/>
        <v>0</v>
      </c>
      <c r="BU15" s="69">
        <f t="shared" si="6"/>
        <v>0</v>
      </c>
      <c r="BV15" s="69">
        <f t="shared" si="6"/>
        <v>0</v>
      </c>
      <c r="BW15" s="69">
        <f t="shared" si="6"/>
        <v>0</v>
      </c>
      <c r="BX15" s="69">
        <f t="shared" si="6"/>
        <v>0</v>
      </c>
      <c r="BY15" s="69">
        <f t="shared" si="6"/>
        <v>0</v>
      </c>
      <c r="BZ15" s="69">
        <f t="shared" si="6"/>
        <v>0</v>
      </c>
      <c r="CA15" s="69">
        <f t="shared" si="6"/>
        <v>0</v>
      </c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>
        <f t="shared" si="12"/>
        <v>0</v>
      </c>
      <c r="CY15" s="69">
        <f t="shared" si="12"/>
        <v>0</v>
      </c>
      <c r="CZ15" s="69">
        <f t="shared" si="7"/>
        <v>0</v>
      </c>
      <c r="DA15" s="69">
        <f t="shared" si="7"/>
        <v>0</v>
      </c>
      <c r="DB15" s="69">
        <f t="shared" si="7"/>
        <v>0</v>
      </c>
      <c r="DC15" s="69">
        <f t="shared" si="7"/>
        <v>0</v>
      </c>
      <c r="DD15" s="69">
        <f t="shared" si="7"/>
        <v>0</v>
      </c>
      <c r="DE15" s="69">
        <f t="shared" si="7"/>
        <v>0</v>
      </c>
      <c r="DF15" s="69">
        <f t="shared" si="7"/>
        <v>0</v>
      </c>
      <c r="DG15" s="69">
        <f t="shared" si="7"/>
        <v>0</v>
      </c>
      <c r="DH15" s="69">
        <f t="shared" si="7"/>
        <v>0</v>
      </c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74"/>
      <c r="EH15" s="78"/>
      <c r="EI15" s="47"/>
      <c r="EL15" s="68">
        <v>9</v>
      </c>
      <c r="EM15" s="68" t="s">
        <v>46</v>
      </c>
      <c r="EN15" s="73">
        <v>106</v>
      </c>
      <c r="EO15" s="73">
        <f>E15</f>
        <v>96.21658670322138</v>
      </c>
      <c r="EP15" s="73">
        <f>X15</f>
        <v>80.06168608636052</v>
      </c>
      <c r="EQ15" s="73">
        <f>I15</f>
        <v>19.938313913639476</v>
      </c>
      <c r="ER15" s="73">
        <f>K15</f>
        <v>19.938313913639476</v>
      </c>
      <c r="ES15" s="73">
        <f>M15</f>
        <v>9.595613433858807</v>
      </c>
      <c r="ET15" s="73">
        <f>O15</f>
        <v>1.7135023989033584</v>
      </c>
      <c r="EU15" s="77">
        <f>V15</f>
        <v>0</v>
      </c>
      <c r="EV15" s="73">
        <f>T15</f>
        <v>0</v>
      </c>
    </row>
    <row r="16" spans="1:152" s="17" customFormat="1" ht="12.75">
      <c r="A16" s="65">
        <v>10</v>
      </c>
      <c r="B16" s="68" t="s">
        <v>47</v>
      </c>
      <c r="C16" s="65">
        <v>4202</v>
      </c>
      <c r="D16" s="69">
        <v>2656.2</v>
      </c>
      <c r="E16" s="70">
        <f t="shared" si="0"/>
        <v>74.106520101554</v>
      </c>
      <c r="F16" s="69">
        <v>3584.3</v>
      </c>
      <c r="G16" s="71">
        <f t="shared" si="1"/>
        <v>85.29985721085197</v>
      </c>
      <c r="H16" s="69">
        <v>1873.4</v>
      </c>
      <c r="I16" s="71">
        <f t="shared" si="2"/>
        <v>52.26683034344224</v>
      </c>
      <c r="J16" s="69">
        <v>375.3</v>
      </c>
      <c r="K16" s="71">
        <f t="shared" si="3"/>
        <v>10.47066372792456</v>
      </c>
      <c r="L16" s="69">
        <v>232.3</v>
      </c>
      <c r="M16" s="71">
        <f t="shared" si="8"/>
        <v>6.481042323466228</v>
      </c>
      <c r="N16" s="69">
        <v>882.5</v>
      </c>
      <c r="O16" s="71">
        <f t="shared" si="4"/>
        <v>24.621264961080268</v>
      </c>
      <c r="P16" s="69">
        <v>146.7</v>
      </c>
      <c r="Q16" s="69">
        <v>269</v>
      </c>
      <c r="R16" s="69">
        <v>466.8</v>
      </c>
      <c r="S16" s="69">
        <v>356.5</v>
      </c>
      <c r="T16" s="71">
        <f t="shared" si="9"/>
        <v>9.946154060765004</v>
      </c>
      <c r="U16" s="69">
        <v>259.1</v>
      </c>
      <c r="V16" s="71">
        <f t="shared" si="10"/>
        <v>7.228747593672405</v>
      </c>
      <c r="W16" s="69">
        <v>1710.9</v>
      </c>
      <c r="X16" s="73">
        <f t="shared" si="11"/>
        <v>47.73316965655777</v>
      </c>
      <c r="Y16" s="69">
        <f>SUM(AJ16,AU16,BF16)</f>
        <v>3309.2000000000003</v>
      </c>
      <c r="Z16" s="69">
        <f t="shared" si="5"/>
        <v>1683.7</v>
      </c>
      <c r="AA16" s="69">
        <f t="shared" si="5"/>
        <v>375.3</v>
      </c>
      <c r="AB16" s="69">
        <f t="shared" si="5"/>
        <v>232.3</v>
      </c>
      <c r="AC16" s="69">
        <f t="shared" si="5"/>
        <v>773</v>
      </c>
      <c r="AD16" s="69">
        <f t="shared" si="5"/>
        <v>101.8</v>
      </c>
      <c r="AE16" s="69">
        <f t="shared" si="5"/>
        <v>204.39999999999998</v>
      </c>
      <c r="AF16" s="69">
        <f t="shared" si="5"/>
        <v>466.79999999999995</v>
      </c>
      <c r="AG16" s="69">
        <f>SUM(AR16,BC16,BN16)</f>
        <v>276.29999999999995</v>
      </c>
      <c r="AH16" s="72">
        <f t="shared" si="5"/>
        <v>259.1</v>
      </c>
      <c r="AI16" s="72">
        <f t="shared" si="5"/>
        <v>1625.5</v>
      </c>
      <c r="AJ16" s="69">
        <v>951.6</v>
      </c>
      <c r="AK16" s="69">
        <v>521.7</v>
      </c>
      <c r="AL16" s="69">
        <v>110</v>
      </c>
      <c r="AM16" s="69">
        <v>70</v>
      </c>
      <c r="AN16" s="69">
        <v>134.4</v>
      </c>
      <c r="AO16" s="69"/>
      <c r="AP16" s="69">
        <v>87.6</v>
      </c>
      <c r="AQ16" s="69">
        <v>46.8</v>
      </c>
      <c r="AR16" s="69">
        <v>135.3</v>
      </c>
      <c r="AS16" s="69">
        <v>142</v>
      </c>
      <c r="AT16" s="69">
        <v>429.9</v>
      </c>
      <c r="AU16" s="69">
        <v>1679.2</v>
      </c>
      <c r="AV16" s="69">
        <v>669.2</v>
      </c>
      <c r="AW16" s="69">
        <v>154.3</v>
      </c>
      <c r="AX16" s="69">
        <v>116.3</v>
      </c>
      <c r="AY16" s="69">
        <v>291.7</v>
      </c>
      <c r="AZ16" s="69">
        <v>38</v>
      </c>
      <c r="BA16" s="69">
        <v>49.6</v>
      </c>
      <c r="BB16" s="69">
        <v>204.1</v>
      </c>
      <c r="BC16" s="69">
        <v>131.1</v>
      </c>
      <c r="BD16" s="69">
        <v>92.1</v>
      </c>
      <c r="BE16" s="69">
        <v>1010</v>
      </c>
      <c r="BF16" s="69">
        <v>678.4</v>
      </c>
      <c r="BG16" s="69">
        <v>492.8</v>
      </c>
      <c r="BH16" s="69">
        <v>111</v>
      </c>
      <c r="BI16" s="69">
        <v>46</v>
      </c>
      <c r="BJ16" s="69">
        <v>346.9</v>
      </c>
      <c r="BK16" s="69">
        <v>63.8</v>
      </c>
      <c r="BL16" s="69">
        <v>67.2</v>
      </c>
      <c r="BM16" s="69">
        <v>215.9</v>
      </c>
      <c r="BN16" s="69">
        <v>9.9</v>
      </c>
      <c r="BO16" s="69">
        <v>25</v>
      </c>
      <c r="BP16" s="69">
        <v>185.6</v>
      </c>
      <c r="BQ16" s="69">
        <f t="shared" si="6"/>
        <v>275.1</v>
      </c>
      <c r="BR16" s="69">
        <f t="shared" si="6"/>
        <v>189.7</v>
      </c>
      <c r="BS16" s="69">
        <f t="shared" si="6"/>
        <v>0</v>
      </c>
      <c r="BT16" s="69">
        <f t="shared" si="6"/>
        <v>0</v>
      </c>
      <c r="BU16" s="69">
        <f t="shared" si="6"/>
        <v>109.5</v>
      </c>
      <c r="BV16" s="69">
        <f t="shared" si="6"/>
        <v>44.9</v>
      </c>
      <c r="BW16" s="69">
        <f t="shared" si="6"/>
        <v>64.6</v>
      </c>
      <c r="BX16" s="69">
        <f t="shared" si="6"/>
        <v>0</v>
      </c>
      <c r="BY16" s="69">
        <f t="shared" si="6"/>
        <v>80.2</v>
      </c>
      <c r="BZ16" s="69">
        <f t="shared" si="6"/>
        <v>0</v>
      </c>
      <c r="CA16" s="69">
        <f t="shared" si="6"/>
        <v>85.4</v>
      </c>
      <c r="CB16" s="69">
        <v>154.7</v>
      </c>
      <c r="CC16" s="69">
        <v>80.2</v>
      </c>
      <c r="CD16" s="69"/>
      <c r="CE16" s="69"/>
      <c r="CF16" s="69"/>
      <c r="CG16" s="69"/>
      <c r="CH16" s="69"/>
      <c r="CI16" s="69"/>
      <c r="CJ16" s="69">
        <v>80.2</v>
      </c>
      <c r="CK16" s="69"/>
      <c r="CL16" s="69">
        <v>74.5</v>
      </c>
      <c r="CM16" s="69">
        <v>120.4</v>
      </c>
      <c r="CN16" s="69">
        <v>109.5</v>
      </c>
      <c r="CO16" s="69"/>
      <c r="CP16" s="69"/>
      <c r="CQ16" s="69">
        <v>109.5</v>
      </c>
      <c r="CR16" s="69">
        <v>44.9</v>
      </c>
      <c r="CS16" s="69">
        <v>64.6</v>
      </c>
      <c r="CT16" s="69"/>
      <c r="CU16" s="69"/>
      <c r="CV16" s="69"/>
      <c r="CW16" s="69">
        <v>10.9</v>
      </c>
      <c r="CX16" s="69">
        <f t="shared" si="12"/>
        <v>0</v>
      </c>
      <c r="CY16" s="69">
        <f t="shared" si="12"/>
        <v>0</v>
      </c>
      <c r="CZ16" s="69">
        <f t="shared" si="7"/>
        <v>0</v>
      </c>
      <c r="DA16" s="69">
        <f t="shared" si="7"/>
        <v>0</v>
      </c>
      <c r="DB16" s="69">
        <f t="shared" si="7"/>
        <v>0</v>
      </c>
      <c r="DC16" s="69">
        <f t="shared" si="7"/>
        <v>0</v>
      </c>
      <c r="DD16" s="69">
        <f t="shared" si="7"/>
        <v>0</v>
      </c>
      <c r="DE16" s="69">
        <f t="shared" si="7"/>
        <v>0</v>
      </c>
      <c r="DF16" s="69">
        <f t="shared" si="7"/>
        <v>0</v>
      </c>
      <c r="DG16" s="69">
        <f t="shared" si="7"/>
        <v>0</v>
      </c>
      <c r="DH16" s="69">
        <f t="shared" si="7"/>
        <v>0</v>
      </c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74"/>
      <c r="EH16" s="76"/>
      <c r="EI16" s="47"/>
      <c r="EL16" s="68">
        <v>10</v>
      </c>
      <c r="EM16" s="68" t="s">
        <v>47</v>
      </c>
      <c r="EN16" s="73">
        <v>85</v>
      </c>
      <c r="EO16" s="73">
        <f>E16</f>
        <v>74.106520101554</v>
      </c>
      <c r="EP16" s="73">
        <f>X16</f>
        <v>47.73316965655777</v>
      </c>
      <c r="EQ16" s="73">
        <f>I16</f>
        <v>52.26683034344224</v>
      </c>
      <c r="ER16" s="73">
        <f>K16</f>
        <v>10.47066372792456</v>
      </c>
      <c r="ES16" s="73">
        <f>M16</f>
        <v>6.481042323466228</v>
      </c>
      <c r="ET16" s="73">
        <v>25</v>
      </c>
      <c r="EU16" s="77">
        <f>V16</f>
        <v>7.228747593672405</v>
      </c>
      <c r="EV16" s="73">
        <f>T16</f>
        <v>9.946154060765004</v>
      </c>
    </row>
    <row r="17" spans="1:152" s="17" customFormat="1" ht="12.75">
      <c r="A17" s="65">
        <v>11</v>
      </c>
      <c r="B17" s="68" t="s">
        <v>48</v>
      </c>
      <c r="C17" s="65">
        <v>2376</v>
      </c>
      <c r="D17" s="69">
        <v>2071.2</v>
      </c>
      <c r="E17" s="70">
        <f t="shared" si="0"/>
        <v>87.0947394979185</v>
      </c>
      <c r="F17" s="69">
        <v>2378.1</v>
      </c>
      <c r="G17" s="71">
        <f t="shared" si="1"/>
        <v>100.08838383838383</v>
      </c>
      <c r="H17" s="69">
        <v>662.8</v>
      </c>
      <c r="I17" s="71">
        <f t="shared" si="2"/>
        <v>27.870989445355537</v>
      </c>
      <c r="J17" s="69">
        <v>558.3</v>
      </c>
      <c r="K17" s="71">
        <f t="shared" si="3"/>
        <v>23.476725116689792</v>
      </c>
      <c r="L17" s="69">
        <v>520.3</v>
      </c>
      <c r="M17" s="71">
        <f t="shared" si="8"/>
        <v>21.878810815356797</v>
      </c>
      <c r="N17" s="69">
        <v>294.1</v>
      </c>
      <c r="O17" s="71">
        <f t="shared" si="4"/>
        <v>12.367015684790381</v>
      </c>
      <c r="P17" s="69"/>
      <c r="Q17" s="69">
        <v>49</v>
      </c>
      <c r="R17" s="69">
        <v>245.1</v>
      </c>
      <c r="S17" s="69">
        <v>3.7</v>
      </c>
      <c r="T17" s="71">
        <f t="shared" si="9"/>
        <v>0.15558639249821288</v>
      </c>
      <c r="U17" s="69"/>
      <c r="V17" s="71">
        <f t="shared" si="10"/>
        <v>0</v>
      </c>
      <c r="W17" s="69">
        <v>1715.3</v>
      </c>
      <c r="X17" s="73">
        <f t="shared" si="11"/>
        <v>72.12901055464447</v>
      </c>
      <c r="Y17" s="69">
        <f t="shared" si="5"/>
        <v>1988.7</v>
      </c>
      <c r="Z17" s="69">
        <f t="shared" si="5"/>
        <v>577.5</v>
      </c>
      <c r="AA17" s="69">
        <f t="shared" si="5"/>
        <v>473</v>
      </c>
      <c r="AB17" s="69">
        <f t="shared" si="5"/>
        <v>473</v>
      </c>
      <c r="AC17" s="69">
        <f t="shared" si="5"/>
        <v>284.5</v>
      </c>
      <c r="AD17" s="69">
        <f t="shared" si="5"/>
        <v>0</v>
      </c>
      <c r="AE17" s="69">
        <f t="shared" si="5"/>
        <v>49</v>
      </c>
      <c r="AF17" s="69">
        <f t="shared" si="5"/>
        <v>235.5</v>
      </c>
      <c r="AG17" s="69">
        <f t="shared" si="5"/>
        <v>0</v>
      </c>
      <c r="AH17" s="72">
        <f t="shared" si="5"/>
        <v>0</v>
      </c>
      <c r="AI17" s="72">
        <f t="shared" si="5"/>
        <v>1411.2</v>
      </c>
      <c r="AJ17" s="69">
        <v>420.3</v>
      </c>
      <c r="AK17" s="69">
        <v>136.5</v>
      </c>
      <c r="AL17" s="69">
        <v>92</v>
      </c>
      <c r="AM17" s="69">
        <v>92</v>
      </c>
      <c r="AN17" s="69">
        <v>44.5</v>
      </c>
      <c r="AO17" s="69"/>
      <c r="AP17" s="69"/>
      <c r="AQ17" s="69">
        <v>44.5</v>
      </c>
      <c r="AR17" s="69"/>
      <c r="AS17" s="69"/>
      <c r="AT17" s="69">
        <v>283.8</v>
      </c>
      <c r="AU17" s="69">
        <v>806.7</v>
      </c>
      <c r="AV17" s="69">
        <v>227</v>
      </c>
      <c r="AW17" s="69">
        <v>167</v>
      </c>
      <c r="AX17" s="69">
        <v>167</v>
      </c>
      <c r="AY17" s="69">
        <v>116</v>
      </c>
      <c r="AZ17" s="69"/>
      <c r="BA17" s="69"/>
      <c r="BB17" s="69">
        <v>116</v>
      </c>
      <c r="BC17" s="69"/>
      <c r="BD17" s="69"/>
      <c r="BE17" s="69">
        <v>579.7</v>
      </c>
      <c r="BF17" s="69">
        <v>761.7</v>
      </c>
      <c r="BG17" s="69">
        <v>214</v>
      </c>
      <c r="BH17" s="69">
        <v>214</v>
      </c>
      <c r="BI17" s="69">
        <v>214</v>
      </c>
      <c r="BJ17" s="69">
        <v>124</v>
      </c>
      <c r="BK17" s="69"/>
      <c r="BL17" s="69">
        <v>49</v>
      </c>
      <c r="BM17" s="69">
        <v>75</v>
      </c>
      <c r="BN17" s="69"/>
      <c r="BO17" s="69"/>
      <c r="BP17" s="69">
        <v>547.7</v>
      </c>
      <c r="BQ17" s="69">
        <f t="shared" si="6"/>
        <v>376.1</v>
      </c>
      <c r="BR17" s="69">
        <f t="shared" si="6"/>
        <v>72</v>
      </c>
      <c r="BS17" s="69">
        <f t="shared" si="6"/>
        <v>72</v>
      </c>
      <c r="BT17" s="69">
        <f t="shared" si="6"/>
        <v>34</v>
      </c>
      <c r="BU17" s="69">
        <f t="shared" si="6"/>
        <v>0</v>
      </c>
      <c r="BV17" s="69">
        <f t="shared" si="6"/>
        <v>0</v>
      </c>
      <c r="BW17" s="69">
        <f t="shared" si="6"/>
        <v>0</v>
      </c>
      <c r="BX17" s="69">
        <f t="shared" si="6"/>
        <v>0</v>
      </c>
      <c r="BY17" s="69">
        <f t="shared" si="6"/>
        <v>0</v>
      </c>
      <c r="BZ17" s="69">
        <f t="shared" si="6"/>
        <v>0</v>
      </c>
      <c r="CA17" s="69">
        <f t="shared" si="6"/>
        <v>304.1</v>
      </c>
      <c r="CB17" s="69">
        <v>194.5</v>
      </c>
      <c r="CC17" s="69">
        <v>72</v>
      </c>
      <c r="CD17" s="69">
        <v>72</v>
      </c>
      <c r="CE17" s="69">
        <v>34</v>
      </c>
      <c r="CF17" s="69"/>
      <c r="CG17" s="69"/>
      <c r="CH17" s="69"/>
      <c r="CI17" s="69"/>
      <c r="CJ17" s="69"/>
      <c r="CK17" s="69"/>
      <c r="CL17" s="69">
        <v>122.5</v>
      </c>
      <c r="CM17" s="69">
        <v>181.6</v>
      </c>
      <c r="CN17" s="69"/>
      <c r="CO17" s="69"/>
      <c r="CP17" s="69"/>
      <c r="CQ17" s="69"/>
      <c r="CR17" s="69"/>
      <c r="CS17" s="69"/>
      <c r="CT17" s="69"/>
      <c r="CU17" s="69"/>
      <c r="CV17" s="69"/>
      <c r="CW17" s="69">
        <v>181.6</v>
      </c>
      <c r="CX17" s="69">
        <f t="shared" si="12"/>
        <v>13.3</v>
      </c>
      <c r="CY17" s="69">
        <f t="shared" si="12"/>
        <v>13.3</v>
      </c>
      <c r="CZ17" s="69">
        <f t="shared" si="7"/>
        <v>13.3</v>
      </c>
      <c r="DA17" s="69">
        <f t="shared" si="7"/>
        <v>13.3</v>
      </c>
      <c r="DB17" s="69">
        <f t="shared" si="7"/>
        <v>9.6</v>
      </c>
      <c r="DC17" s="69">
        <f t="shared" si="7"/>
        <v>0</v>
      </c>
      <c r="DD17" s="69">
        <f t="shared" si="7"/>
        <v>0</v>
      </c>
      <c r="DE17" s="69">
        <f t="shared" si="7"/>
        <v>9.6</v>
      </c>
      <c r="DF17" s="69">
        <f t="shared" si="7"/>
        <v>3.7</v>
      </c>
      <c r="DG17" s="69">
        <f t="shared" si="7"/>
        <v>0</v>
      </c>
      <c r="DH17" s="69">
        <f t="shared" si="7"/>
        <v>0</v>
      </c>
      <c r="DI17" s="69">
        <v>9.6</v>
      </c>
      <c r="DJ17" s="69">
        <v>9.6</v>
      </c>
      <c r="DK17" s="69">
        <v>9.6</v>
      </c>
      <c r="DL17" s="69">
        <v>9.6</v>
      </c>
      <c r="DM17" s="69">
        <v>9.6</v>
      </c>
      <c r="DN17" s="69"/>
      <c r="DO17" s="69"/>
      <c r="DP17" s="69">
        <v>9.6</v>
      </c>
      <c r="DQ17" s="69"/>
      <c r="DR17" s="69"/>
      <c r="DS17" s="69">
        <v>0</v>
      </c>
      <c r="DT17" s="69">
        <v>3.7</v>
      </c>
      <c r="DU17" s="69">
        <v>3.7</v>
      </c>
      <c r="DV17" s="69">
        <v>3.7</v>
      </c>
      <c r="DW17" s="69">
        <v>3.7</v>
      </c>
      <c r="DX17" s="69"/>
      <c r="DY17" s="69"/>
      <c r="DZ17" s="69"/>
      <c r="EA17" s="69"/>
      <c r="EB17" s="69">
        <v>3.7</v>
      </c>
      <c r="EC17" s="69"/>
      <c r="ED17" s="69">
        <v>0</v>
      </c>
      <c r="EE17" s="74"/>
      <c r="EH17" s="76"/>
      <c r="EI17" s="47"/>
      <c r="EL17" s="68">
        <v>11</v>
      </c>
      <c r="EM17" s="68" t="s">
        <v>48</v>
      </c>
      <c r="EN17" s="73">
        <v>100</v>
      </c>
      <c r="EO17" s="73">
        <f>E17</f>
        <v>87.0947394979185</v>
      </c>
      <c r="EP17" s="73">
        <f>X17</f>
        <v>72.12901055464447</v>
      </c>
      <c r="EQ17" s="73">
        <f>I17</f>
        <v>27.870989445355537</v>
      </c>
      <c r="ER17" s="73">
        <f>K17</f>
        <v>23.476725116689792</v>
      </c>
      <c r="ES17" s="73">
        <f>M17</f>
        <v>21.878810815356797</v>
      </c>
      <c r="ET17" s="73">
        <f>O17</f>
        <v>12.367015684790381</v>
      </c>
      <c r="EU17" s="77">
        <f>V17</f>
        <v>0</v>
      </c>
      <c r="EV17" s="73">
        <f>T17</f>
        <v>0.15558639249821288</v>
      </c>
    </row>
    <row r="18" spans="1:152" s="17" customFormat="1" ht="12.75">
      <c r="A18" s="65">
        <v>12</v>
      </c>
      <c r="B18" s="68" t="s">
        <v>49</v>
      </c>
      <c r="C18" s="65">
        <v>1086</v>
      </c>
      <c r="D18" s="69">
        <v>1062</v>
      </c>
      <c r="E18" s="70">
        <f t="shared" si="0"/>
        <v>97.52066115702479</v>
      </c>
      <c r="F18" s="69">
        <v>1089</v>
      </c>
      <c r="G18" s="71">
        <f t="shared" si="1"/>
        <v>100.27624309392266</v>
      </c>
      <c r="H18" s="69">
        <v>306</v>
      </c>
      <c r="I18" s="71">
        <f t="shared" si="2"/>
        <v>28.09917355371901</v>
      </c>
      <c r="J18" s="69">
        <v>306</v>
      </c>
      <c r="K18" s="71">
        <f t="shared" si="3"/>
        <v>28.09917355371901</v>
      </c>
      <c r="L18" s="69">
        <v>306</v>
      </c>
      <c r="M18" s="71">
        <f t="shared" si="8"/>
        <v>28.09917355371901</v>
      </c>
      <c r="N18" s="69"/>
      <c r="O18" s="71">
        <f t="shared" si="4"/>
        <v>0</v>
      </c>
      <c r="P18" s="69"/>
      <c r="Q18" s="69"/>
      <c r="R18" s="69"/>
      <c r="S18" s="69"/>
      <c r="T18" s="71">
        <f t="shared" si="9"/>
        <v>0</v>
      </c>
      <c r="U18" s="69"/>
      <c r="V18" s="71">
        <f t="shared" si="10"/>
        <v>0</v>
      </c>
      <c r="W18" s="69">
        <v>783</v>
      </c>
      <c r="X18" s="73">
        <f t="shared" si="11"/>
        <v>71.900826446281</v>
      </c>
      <c r="Y18" s="69">
        <f t="shared" si="5"/>
        <v>1032</v>
      </c>
      <c r="Z18" s="69">
        <f t="shared" si="5"/>
        <v>306</v>
      </c>
      <c r="AA18" s="69">
        <f t="shared" si="5"/>
        <v>306</v>
      </c>
      <c r="AB18" s="69">
        <f t="shared" si="5"/>
        <v>306</v>
      </c>
      <c r="AC18" s="69">
        <f t="shared" si="5"/>
        <v>0</v>
      </c>
      <c r="AD18" s="69">
        <f t="shared" si="5"/>
        <v>0</v>
      </c>
      <c r="AE18" s="69">
        <f t="shared" si="5"/>
        <v>0</v>
      </c>
      <c r="AF18" s="69">
        <f t="shared" si="5"/>
        <v>0</v>
      </c>
      <c r="AG18" s="69">
        <f t="shared" si="5"/>
        <v>0</v>
      </c>
      <c r="AH18" s="72">
        <f t="shared" si="5"/>
        <v>0</v>
      </c>
      <c r="AI18" s="72">
        <f t="shared" si="5"/>
        <v>726</v>
      </c>
      <c r="AJ18" s="69">
        <v>463</v>
      </c>
      <c r="AK18" s="69">
        <v>78</v>
      </c>
      <c r="AL18" s="69">
        <v>78</v>
      </c>
      <c r="AM18" s="69">
        <v>78</v>
      </c>
      <c r="AN18" s="69"/>
      <c r="AO18" s="69"/>
      <c r="AP18" s="69"/>
      <c r="AQ18" s="69"/>
      <c r="AR18" s="69"/>
      <c r="AS18" s="69"/>
      <c r="AT18" s="69">
        <v>385</v>
      </c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>
        <v>569</v>
      </c>
      <c r="BG18" s="69">
        <v>228</v>
      </c>
      <c r="BH18" s="69">
        <v>228</v>
      </c>
      <c r="BI18" s="69">
        <v>228</v>
      </c>
      <c r="BJ18" s="69"/>
      <c r="BK18" s="69"/>
      <c r="BL18" s="69"/>
      <c r="BM18" s="69"/>
      <c r="BN18" s="69"/>
      <c r="BO18" s="69"/>
      <c r="BP18" s="69">
        <v>341</v>
      </c>
      <c r="BQ18" s="69">
        <f t="shared" si="6"/>
        <v>57</v>
      </c>
      <c r="BR18" s="69">
        <f t="shared" si="6"/>
        <v>0</v>
      </c>
      <c r="BS18" s="69">
        <f t="shared" si="6"/>
        <v>0</v>
      </c>
      <c r="BT18" s="69">
        <f t="shared" si="6"/>
        <v>0</v>
      </c>
      <c r="BU18" s="69">
        <f t="shared" si="6"/>
        <v>0</v>
      </c>
      <c r="BV18" s="69">
        <f t="shared" si="6"/>
        <v>0</v>
      </c>
      <c r="BW18" s="69">
        <f t="shared" si="6"/>
        <v>0</v>
      </c>
      <c r="BX18" s="69">
        <f t="shared" si="6"/>
        <v>0</v>
      </c>
      <c r="BY18" s="69">
        <f t="shared" si="6"/>
        <v>0</v>
      </c>
      <c r="BZ18" s="69">
        <f t="shared" si="6"/>
        <v>0</v>
      </c>
      <c r="CA18" s="69">
        <f t="shared" si="6"/>
        <v>57</v>
      </c>
      <c r="CB18" s="69">
        <v>44</v>
      </c>
      <c r="CC18" s="69"/>
      <c r="CD18" s="69"/>
      <c r="CE18" s="69"/>
      <c r="CF18" s="69"/>
      <c r="CG18" s="69"/>
      <c r="CH18" s="69"/>
      <c r="CI18" s="69"/>
      <c r="CJ18" s="69"/>
      <c r="CK18" s="69"/>
      <c r="CL18" s="69">
        <v>44</v>
      </c>
      <c r="CM18" s="69">
        <v>13</v>
      </c>
      <c r="CN18" s="69"/>
      <c r="CO18" s="69"/>
      <c r="CP18" s="69"/>
      <c r="CQ18" s="69"/>
      <c r="CR18" s="69"/>
      <c r="CS18" s="69"/>
      <c r="CT18" s="69"/>
      <c r="CU18" s="69"/>
      <c r="CV18" s="69"/>
      <c r="CW18" s="69">
        <v>13</v>
      </c>
      <c r="CX18" s="69">
        <f t="shared" si="12"/>
        <v>0</v>
      </c>
      <c r="CY18" s="69">
        <f t="shared" si="12"/>
        <v>0</v>
      </c>
      <c r="CZ18" s="69">
        <f t="shared" si="7"/>
        <v>0</v>
      </c>
      <c r="DA18" s="69">
        <f t="shared" si="7"/>
        <v>0</v>
      </c>
      <c r="DB18" s="69">
        <f t="shared" si="7"/>
        <v>0</v>
      </c>
      <c r="DC18" s="69">
        <f t="shared" si="7"/>
        <v>0</v>
      </c>
      <c r="DD18" s="69">
        <f t="shared" si="7"/>
        <v>0</v>
      </c>
      <c r="DE18" s="69">
        <f t="shared" si="7"/>
        <v>0</v>
      </c>
      <c r="DF18" s="69">
        <f t="shared" si="7"/>
        <v>0</v>
      </c>
      <c r="DG18" s="69">
        <f t="shared" si="7"/>
        <v>0</v>
      </c>
      <c r="DH18" s="69">
        <f t="shared" si="7"/>
        <v>0</v>
      </c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74"/>
      <c r="EH18" s="78"/>
      <c r="EI18" s="47"/>
      <c r="EL18" s="68">
        <v>12</v>
      </c>
      <c r="EM18" s="68" t="s">
        <v>49</v>
      </c>
      <c r="EN18" s="73">
        <v>100</v>
      </c>
      <c r="EO18" s="73">
        <f>E18</f>
        <v>97.52066115702479</v>
      </c>
      <c r="EP18" s="73">
        <f>X18</f>
        <v>71.900826446281</v>
      </c>
      <c r="EQ18" s="73">
        <f>I18</f>
        <v>28.09917355371901</v>
      </c>
      <c r="ER18" s="73">
        <f>K18</f>
        <v>28.09917355371901</v>
      </c>
      <c r="ES18" s="73">
        <f>M18</f>
        <v>28.09917355371901</v>
      </c>
      <c r="ET18" s="73">
        <f>O18</f>
        <v>0</v>
      </c>
      <c r="EU18" s="77">
        <f>V18</f>
        <v>0</v>
      </c>
      <c r="EV18" s="73">
        <f>T18</f>
        <v>0</v>
      </c>
    </row>
    <row r="19" spans="1:152" s="17" customFormat="1" ht="12.75">
      <c r="A19" s="65">
        <v>13</v>
      </c>
      <c r="B19" s="68" t="s">
        <v>50</v>
      </c>
      <c r="C19" s="65">
        <v>4671</v>
      </c>
      <c r="D19" s="69">
        <v>4405.6</v>
      </c>
      <c r="E19" s="70">
        <f t="shared" si="0"/>
        <v>93.55701847526015</v>
      </c>
      <c r="F19" s="69">
        <v>4709</v>
      </c>
      <c r="G19" s="71">
        <f t="shared" si="1"/>
        <v>100.81353029329908</v>
      </c>
      <c r="H19" s="69">
        <v>957.9</v>
      </c>
      <c r="I19" s="71">
        <f t="shared" si="2"/>
        <v>20.341898492248884</v>
      </c>
      <c r="J19" s="69">
        <v>489.3</v>
      </c>
      <c r="K19" s="71">
        <f t="shared" si="3"/>
        <v>10.390741133998727</v>
      </c>
      <c r="L19" s="69">
        <v>387.4</v>
      </c>
      <c r="M19" s="71">
        <f t="shared" si="8"/>
        <v>8.226799745168826</v>
      </c>
      <c r="N19" s="69">
        <v>718.5</v>
      </c>
      <c r="O19" s="71">
        <f t="shared" si="4"/>
        <v>15.258016564026333</v>
      </c>
      <c r="P19" s="69">
        <v>50</v>
      </c>
      <c r="Q19" s="69">
        <v>607.3</v>
      </c>
      <c r="R19" s="69">
        <v>61.2</v>
      </c>
      <c r="S19" s="69"/>
      <c r="T19" s="71">
        <f t="shared" si="9"/>
        <v>0</v>
      </c>
      <c r="U19" s="69"/>
      <c r="V19" s="71">
        <f t="shared" si="10"/>
        <v>0</v>
      </c>
      <c r="W19" s="69">
        <v>3751.1</v>
      </c>
      <c r="X19" s="73">
        <f t="shared" si="11"/>
        <v>79.65810150775111</v>
      </c>
      <c r="Y19" s="69">
        <f t="shared" si="5"/>
        <v>4263.3</v>
      </c>
      <c r="Z19" s="69">
        <f t="shared" si="5"/>
        <v>948.5</v>
      </c>
      <c r="AA19" s="69">
        <f t="shared" si="5"/>
        <v>479.9</v>
      </c>
      <c r="AB19" s="69">
        <f t="shared" si="5"/>
        <v>377.9</v>
      </c>
      <c r="AC19" s="69">
        <f t="shared" si="5"/>
        <v>718.5</v>
      </c>
      <c r="AD19" s="69">
        <f t="shared" si="5"/>
        <v>50</v>
      </c>
      <c r="AE19" s="69">
        <f t="shared" si="5"/>
        <v>607.3</v>
      </c>
      <c r="AF19" s="69">
        <f t="shared" si="5"/>
        <v>61.2</v>
      </c>
      <c r="AG19" s="69">
        <f t="shared" si="5"/>
        <v>0</v>
      </c>
      <c r="AH19" s="72">
        <f t="shared" si="5"/>
        <v>0</v>
      </c>
      <c r="AI19" s="72">
        <f t="shared" si="5"/>
        <v>3314.8</v>
      </c>
      <c r="AJ19" s="69">
        <v>1069.9</v>
      </c>
      <c r="AK19" s="69">
        <v>150</v>
      </c>
      <c r="AL19" s="69">
        <v>150</v>
      </c>
      <c r="AM19" s="69">
        <v>65</v>
      </c>
      <c r="AN19" s="69"/>
      <c r="AO19" s="69"/>
      <c r="AP19" s="69"/>
      <c r="AQ19" s="69"/>
      <c r="AR19" s="69"/>
      <c r="AS19" s="69"/>
      <c r="AT19" s="69">
        <v>919.9</v>
      </c>
      <c r="AU19" s="69">
        <v>1876.2</v>
      </c>
      <c r="AV19" s="69">
        <v>130</v>
      </c>
      <c r="AW19" s="69">
        <v>130</v>
      </c>
      <c r="AX19" s="69">
        <v>130</v>
      </c>
      <c r="AY19" s="69">
        <v>50</v>
      </c>
      <c r="AZ19" s="69">
        <v>50</v>
      </c>
      <c r="BA19" s="69"/>
      <c r="BB19" s="69"/>
      <c r="BC19" s="69"/>
      <c r="BD19" s="69"/>
      <c r="BE19" s="69">
        <v>1746.2</v>
      </c>
      <c r="BF19" s="69">
        <v>1317.2</v>
      </c>
      <c r="BG19" s="69">
        <v>668.5</v>
      </c>
      <c r="BH19" s="69">
        <v>199.9</v>
      </c>
      <c r="BI19" s="69">
        <v>182.9</v>
      </c>
      <c r="BJ19" s="69">
        <v>668.5</v>
      </c>
      <c r="BK19" s="69"/>
      <c r="BL19" s="69">
        <v>607.3</v>
      </c>
      <c r="BM19" s="69">
        <v>61.2</v>
      </c>
      <c r="BN19" s="69"/>
      <c r="BO19" s="69"/>
      <c r="BP19" s="69">
        <v>648.7</v>
      </c>
      <c r="BQ19" s="69">
        <f t="shared" si="6"/>
        <v>445.7</v>
      </c>
      <c r="BR19" s="69">
        <f t="shared" si="6"/>
        <v>9.4</v>
      </c>
      <c r="BS19" s="69">
        <f t="shared" si="6"/>
        <v>9.4</v>
      </c>
      <c r="BT19" s="69">
        <f t="shared" si="6"/>
        <v>9.4</v>
      </c>
      <c r="BU19" s="69">
        <f t="shared" si="6"/>
        <v>0</v>
      </c>
      <c r="BV19" s="69">
        <f t="shared" si="6"/>
        <v>0</v>
      </c>
      <c r="BW19" s="69">
        <f t="shared" si="6"/>
        <v>0</v>
      </c>
      <c r="BX19" s="69">
        <f t="shared" si="6"/>
        <v>0</v>
      </c>
      <c r="BY19" s="69">
        <f t="shared" si="6"/>
        <v>0</v>
      </c>
      <c r="BZ19" s="69">
        <f t="shared" si="6"/>
        <v>0</v>
      </c>
      <c r="CA19" s="69">
        <f t="shared" si="6"/>
        <v>436.3</v>
      </c>
      <c r="CB19" s="69">
        <v>445.7</v>
      </c>
      <c r="CC19" s="69">
        <v>9.4</v>
      </c>
      <c r="CD19" s="69">
        <v>9.4</v>
      </c>
      <c r="CE19" s="69">
        <v>9.4</v>
      </c>
      <c r="CF19" s="69"/>
      <c r="CG19" s="69"/>
      <c r="CH19" s="69"/>
      <c r="CI19" s="69"/>
      <c r="CJ19" s="69"/>
      <c r="CK19" s="69"/>
      <c r="CL19" s="69">
        <v>436.3</v>
      </c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>
        <f t="shared" si="12"/>
        <v>0</v>
      </c>
      <c r="CY19" s="69">
        <f t="shared" si="12"/>
        <v>0</v>
      </c>
      <c r="CZ19" s="69">
        <f t="shared" si="7"/>
        <v>0</v>
      </c>
      <c r="DA19" s="69">
        <f t="shared" si="7"/>
        <v>0</v>
      </c>
      <c r="DB19" s="69">
        <f t="shared" si="7"/>
        <v>0</v>
      </c>
      <c r="DC19" s="69">
        <f t="shared" si="7"/>
        <v>0</v>
      </c>
      <c r="DD19" s="69">
        <f t="shared" si="7"/>
        <v>0</v>
      </c>
      <c r="DE19" s="69">
        <f t="shared" si="7"/>
        <v>0</v>
      </c>
      <c r="DF19" s="69">
        <f t="shared" si="7"/>
        <v>0</v>
      </c>
      <c r="DG19" s="69">
        <f t="shared" si="7"/>
        <v>0</v>
      </c>
      <c r="DH19" s="69">
        <f t="shared" si="7"/>
        <v>0</v>
      </c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74"/>
      <c r="EH19" s="76"/>
      <c r="EI19" s="47"/>
      <c r="EL19" s="68">
        <v>13</v>
      </c>
      <c r="EM19" s="68" t="s">
        <v>50</v>
      </c>
      <c r="EN19" s="73">
        <v>101</v>
      </c>
      <c r="EO19" s="73">
        <f>E19</f>
        <v>93.55701847526015</v>
      </c>
      <c r="EP19" s="73">
        <f>X19</f>
        <v>79.65810150775111</v>
      </c>
      <c r="EQ19" s="73">
        <f>I19</f>
        <v>20.341898492248884</v>
      </c>
      <c r="ER19" s="73">
        <f>K19</f>
        <v>10.390741133998727</v>
      </c>
      <c r="ES19" s="73">
        <f>M19</f>
        <v>8.226799745168826</v>
      </c>
      <c r="ET19" s="73">
        <f>O19</f>
        <v>15.258016564026333</v>
      </c>
      <c r="EU19" s="77">
        <f>V19</f>
        <v>0</v>
      </c>
      <c r="EV19" s="73">
        <f>T19</f>
        <v>0</v>
      </c>
    </row>
    <row r="20" spans="1:152" s="17" customFormat="1" ht="12.75">
      <c r="A20" s="65">
        <v>14</v>
      </c>
      <c r="B20" s="68" t="s">
        <v>51</v>
      </c>
      <c r="C20" s="65">
        <v>3445</v>
      </c>
      <c r="D20" s="69">
        <v>3321.9</v>
      </c>
      <c r="E20" s="70">
        <f t="shared" si="0"/>
        <v>96.41551053578685</v>
      </c>
      <c r="F20" s="69">
        <v>3445.4</v>
      </c>
      <c r="G20" s="71">
        <f t="shared" si="1"/>
        <v>100.01161103047896</v>
      </c>
      <c r="H20" s="69">
        <v>314.7</v>
      </c>
      <c r="I20" s="71">
        <f t="shared" si="2"/>
        <v>9.13391768735125</v>
      </c>
      <c r="J20" s="69">
        <v>314.7</v>
      </c>
      <c r="K20" s="71">
        <f t="shared" si="3"/>
        <v>9.13391768735125</v>
      </c>
      <c r="L20" s="69">
        <v>250.2</v>
      </c>
      <c r="M20" s="71">
        <f t="shared" si="8"/>
        <v>7.261856388227781</v>
      </c>
      <c r="N20" s="69">
        <v>97.3</v>
      </c>
      <c r="O20" s="71">
        <f t="shared" si="4"/>
        <v>2.8240552620885815</v>
      </c>
      <c r="P20" s="69">
        <v>74.5</v>
      </c>
      <c r="Q20" s="69">
        <v>22.8</v>
      </c>
      <c r="R20" s="69"/>
      <c r="S20" s="69">
        <v>93</v>
      </c>
      <c r="T20" s="71">
        <f t="shared" si="9"/>
        <v>2.6992511754803505</v>
      </c>
      <c r="U20" s="69"/>
      <c r="V20" s="71">
        <f t="shared" si="10"/>
        <v>0</v>
      </c>
      <c r="W20" s="69">
        <v>3130.7</v>
      </c>
      <c r="X20" s="73">
        <f t="shared" si="11"/>
        <v>90.86608231264874</v>
      </c>
      <c r="Y20" s="69">
        <f t="shared" si="5"/>
        <v>3131.7000000000003</v>
      </c>
      <c r="Z20" s="69">
        <f t="shared" si="5"/>
        <v>299.7</v>
      </c>
      <c r="AA20" s="69">
        <f t="shared" si="5"/>
        <v>299.7</v>
      </c>
      <c r="AB20" s="69">
        <f t="shared" si="5"/>
        <v>250.2</v>
      </c>
      <c r="AC20" s="69">
        <f t="shared" si="5"/>
        <v>97.3</v>
      </c>
      <c r="AD20" s="69">
        <f t="shared" si="5"/>
        <v>74.5</v>
      </c>
      <c r="AE20" s="69">
        <f t="shared" si="5"/>
        <v>22.8</v>
      </c>
      <c r="AF20" s="69">
        <f t="shared" si="5"/>
        <v>0</v>
      </c>
      <c r="AG20" s="69">
        <f t="shared" si="5"/>
        <v>93</v>
      </c>
      <c r="AH20" s="72">
        <f t="shared" si="5"/>
        <v>0</v>
      </c>
      <c r="AI20" s="72">
        <f t="shared" si="5"/>
        <v>2832</v>
      </c>
      <c r="AJ20" s="69">
        <v>721.2</v>
      </c>
      <c r="AK20" s="69">
        <v>61</v>
      </c>
      <c r="AL20" s="69">
        <v>61</v>
      </c>
      <c r="AM20" s="69">
        <v>61</v>
      </c>
      <c r="AN20" s="69">
        <v>42</v>
      </c>
      <c r="AO20" s="69">
        <v>42</v>
      </c>
      <c r="AP20" s="69"/>
      <c r="AQ20" s="69"/>
      <c r="AR20" s="69">
        <v>42</v>
      </c>
      <c r="AS20" s="69"/>
      <c r="AT20" s="69">
        <v>660.2</v>
      </c>
      <c r="AU20" s="69">
        <v>1781.6</v>
      </c>
      <c r="AV20" s="69">
        <v>164.4</v>
      </c>
      <c r="AW20" s="69">
        <v>164.4</v>
      </c>
      <c r="AX20" s="69">
        <v>137.7</v>
      </c>
      <c r="AY20" s="69"/>
      <c r="AZ20" s="69"/>
      <c r="BA20" s="69"/>
      <c r="BB20" s="69"/>
      <c r="BC20" s="69">
        <v>51</v>
      </c>
      <c r="BD20" s="69"/>
      <c r="BE20" s="69">
        <v>1617.2</v>
      </c>
      <c r="BF20" s="69">
        <v>628.9</v>
      </c>
      <c r="BG20" s="69">
        <v>74.3</v>
      </c>
      <c r="BH20" s="69">
        <v>74.3</v>
      </c>
      <c r="BI20" s="69">
        <v>51.5</v>
      </c>
      <c r="BJ20" s="69">
        <v>55.3</v>
      </c>
      <c r="BK20" s="69">
        <v>32.5</v>
      </c>
      <c r="BL20" s="69">
        <v>22.8</v>
      </c>
      <c r="BM20" s="69"/>
      <c r="BN20" s="69"/>
      <c r="BO20" s="69"/>
      <c r="BP20" s="69">
        <v>554.6</v>
      </c>
      <c r="BQ20" s="69">
        <f t="shared" si="6"/>
        <v>313.7</v>
      </c>
      <c r="BR20" s="69">
        <f t="shared" si="6"/>
        <v>15</v>
      </c>
      <c r="BS20" s="69">
        <f t="shared" si="6"/>
        <v>15</v>
      </c>
      <c r="BT20" s="69">
        <f t="shared" si="6"/>
        <v>0</v>
      </c>
      <c r="BU20" s="69">
        <f t="shared" si="6"/>
        <v>0</v>
      </c>
      <c r="BV20" s="69">
        <f t="shared" si="6"/>
        <v>0</v>
      </c>
      <c r="BW20" s="69">
        <f t="shared" si="6"/>
        <v>0</v>
      </c>
      <c r="BX20" s="69">
        <f t="shared" si="6"/>
        <v>0</v>
      </c>
      <c r="BY20" s="69">
        <f t="shared" si="6"/>
        <v>0</v>
      </c>
      <c r="BZ20" s="69">
        <f t="shared" si="6"/>
        <v>0</v>
      </c>
      <c r="CA20" s="69">
        <f t="shared" si="6"/>
        <v>298.7</v>
      </c>
      <c r="CB20" s="69">
        <v>313.7</v>
      </c>
      <c r="CC20" s="69">
        <v>15</v>
      </c>
      <c r="CD20" s="69">
        <v>15</v>
      </c>
      <c r="CE20" s="69"/>
      <c r="CF20" s="69"/>
      <c r="CG20" s="69"/>
      <c r="CH20" s="69"/>
      <c r="CI20" s="69"/>
      <c r="CJ20" s="69"/>
      <c r="CK20" s="69"/>
      <c r="CL20" s="69">
        <v>298.7</v>
      </c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>
        <f t="shared" si="12"/>
        <v>0</v>
      </c>
      <c r="CY20" s="69">
        <f t="shared" si="12"/>
        <v>0</v>
      </c>
      <c r="CZ20" s="69">
        <f t="shared" si="7"/>
        <v>0</v>
      </c>
      <c r="DA20" s="69">
        <f t="shared" si="7"/>
        <v>0</v>
      </c>
      <c r="DB20" s="69">
        <f t="shared" si="7"/>
        <v>0</v>
      </c>
      <c r="DC20" s="69">
        <f t="shared" si="7"/>
        <v>0</v>
      </c>
      <c r="DD20" s="69">
        <f t="shared" si="7"/>
        <v>0</v>
      </c>
      <c r="DE20" s="69">
        <f t="shared" si="7"/>
        <v>0</v>
      </c>
      <c r="DF20" s="69">
        <f t="shared" si="7"/>
        <v>0</v>
      </c>
      <c r="DG20" s="69">
        <f t="shared" si="7"/>
        <v>0</v>
      </c>
      <c r="DH20" s="69">
        <f t="shared" si="7"/>
        <v>0</v>
      </c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74"/>
      <c r="EH20" s="78"/>
      <c r="EI20" s="47"/>
      <c r="EL20" s="68">
        <v>14</v>
      </c>
      <c r="EM20" s="68" t="s">
        <v>51</v>
      </c>
      <c r="EN20" s="73">
        <v>100</v>
      </c>
      <c r="EO20" s="73">
        <f>E20</f>
        <v>96.41551053578685</v>
      </c>
      <c r="EP20" s="73">
        <f>X20</f>
        <v>90.86608231264874</v>
      </c>
      <c r="EQ20" s="73">
        <f>I20</f>
        <v>9.13391768735125</v>
      </c>
      <c r="ER20" s="73">
        <f>K20</f>
        <v>9.13391768735125</v>
      </c>
      <c r="ES20" s="73">
        <f>M20</f>
        <v>7.261856388227781</v>
      </c>
      <c r="ET20" s="73">
        <f>O20</f>
        <v>2.8240552620885815</v>
      </c>
      <c r="EU20" s="77">
        <f>V20</f>
        <v>0</v>
      </c>
      <c r="EV20" s="73">
        <f>T20</f>
        <v>2.6992511754803505</v>
      </c>
    </row>
    <row r="21" spans="1:152" s="17" customFormat="1" ht="12.75">
      <c r="A21" s="65">
        <v>15</v>
      </c>
      <c r="B21" s="68" t="s">
        <v>52</v>
      </c>
      <c r="C21" s="65">
        <v>1735</v>
      </c>
      <c r="D21" s="69">
        <v>1654</v>
      </c>
      <c r="E21" s="70">
        <f t="shared" si="0"/>
        <v>95.3314121037464</v>
      </c>
      <c r="F21" s="69">
        <v>1735</v>
      </c>
      <c r="G21" s="71">
        <f t="shared" si="1"/>
        <v>100</v>
      </c>
      <c r="H21" s="69">
        <v>497</v>
      </c>
      <c r="I21" s="71">
        <f t="shared" si="2"/>
        <v>28.64553314121037</v>
      </c>
      <c r="J21" s="69">
        <v>497</v>
      </c>
      <c r="K21" s="71">
        <f t="shared" si="3"/>
        <v>28.64553314121037</v>
      </c>
      <c r="L21" s="69">
        <v>497</v>
      </c>
      <c r="M21" s="71">
        <f t="shared" si="8"/>
        <v>28.64553314121037</v>
      </c>
      <c r="N21" s="69"/>
      <c r="O21" s="71">
        <f t="shared" si="4"/>
        <v>0</v>
      </c>
      <c r="P21" s="69"/>
      <c r="Q21" s="69"/>
      <c r="R21" s="69"/>
      <c r="S21" s="69"/>
      <c r="T21" s="71">
        <f t="shared" si="9"/>
        <v>0</v>
      </c>
      <c r="U21" s="69">
        <v>15</v>
      </c>
      <c r="V21" s="71">
        <f t="shared" si="10"/>
        <v>0.8645533141210375</v>
      </c>
      <c r="W21" s="69">
        <v>1238</v>
      </c>
      <c r="X21" s="73">
        <f t="shared" si="11"/>
        <v>71.35446685878962</v>
      </c>
      <c r="Y21" s="69">
        <f t="shared" si="5"/>
        <v>1447</v>
      </c>
      <c r="Z21" s="69">
        <f t="shared" si="5"/>
        <v>354</v>
      </c>
      <c r="AA21" s="69">
        <f t="shared" si="5"/>
        <v>354</v>
      </c>
      <c r="AB21" s="69">
        <f t="shared" si="5"/>
        <v>354</v>
      </c>
      <c r="AC21" s="69">
        <f t="shared" si="5"/>
        <v>0</v>
      </c>
      <c r="AD21" s="69">
        <f t="shared" si="5"/>
        <v>0</v>
      </c>
      <c r="AE21" s="69">
        <f t="shared" si="5"/>
        <v>0</v>
      </c>
      <c r="AF21" s="69">
        <f t="shared" si="5"/>
        <v>0</v>
      </c>
      <c r="AG21" s="69">
        <f t="shared" si="5"/>
        <v>0</v>
      </c>
      <c r="AH21" s="72">
        <f t="shared" si="5"/>
        <v>0</v>
      </c>
      <c r="AI21" s="72">
        <f t="shared" si="5"/>
        <v>1093</v>
      </c>
      <c r="AJ21" s="69">
        <v>125</v>
      </c>
      <c r="AK21" s="69"/>
      <c r="AL21" s="69"/>
      <c r="AM21" s="69"/>
      <c r="AN21" s="69"/>
      <c r="AO21" s="69"/>
      <c r="AP21" s="69"/>
      <c r="AQ21" s="69"/>
      <c r="AR21" s="69"/>
      <c r="AS21" s="69"/>
      <c r="AT21" s="69">
        <v>125</v>
      </c>
      <c r="AU21" s="69">
        <v>530</v>
      </c>
      <c r="AV21" s="69">
        <v>60</v>
      </c>
      <c r="AW21" s="69">
        <v>60</v>
      </c>
      <c r="AX21" s="69">
        <v>60</v>
      </c>
      <c r="AY21" s="69"/>
      <c r="AZ21" s="69"/>
      <c r="BA21" s="69"/>
      <c r="BB21" s="69"/>
      <c r="BC21" s="69"/>
      <c r="BD21" s="69"/>
      <c r="BE21" s="69">
        <v>470</v>
      </c>
      <c r="BF21" s="69">
        <v>792</v>
      </c>
      <c r="BG21" s="69">
        <v>294</v>
      </c>
      <c r="BH21" s="69">
        <v>294</v>
      </c>
      <c r="BI21" s="69">
        <v>294</v>
      </c>
      <c r="BJ21" s="69"/>
      <c r="BK21" s="69"/>
      <c r="BL21" s="69"/>
      <c r="BM21" s="69"/>
      <c r="BN21" s="69"/>
      <c r="BO21" s="69"/>
      <c r="BP21" s="69">
        <v>498</v>
      </c>
      <c r="BQ21" s="69">
        <f t="shared" si="6"/>
        <v>288</v>
      </c>
      <c r="BR21" s="69">
        <f t="shared" si="6"/>
        <v>143</v>
      </c>
      <c r="BS21" s="69">
        <f t="shared" si="6"/>
        <v>143</v>
      </c>
      <c r="BT21" s="69">
        <f t="shared" si="6"/>
        <v>143</v>
      </c>
      <c r="BU21" s="69">
        <f t="shared" si="6"/>
        <v>0</v>
      </c>
      <c r="BV21" s="69">
        <f t="shared" si="6"/>
        <v>0</v>
      </c>
      <c r="BW21" s="69">
        <f t="shared" si="6"/>
        <v>0</v>
      </c>
      <c r="BX21" s="69">
        <f t="shared" si="6"/>
        <v>0</v>
      </c>
      <c r="BY21" s="69">
        <f t="shared" si="6"/>
        <v>0</v>
      </c>
      <c r="BZ21" s="69">
        <f t="shared" si="6"/>
        <v>15</v>
      </c>
      <c r="CA21" s="69">
        <f t="shared" si="6"/>
        <v>145</v>
      </c>
      <c r="CB21" s="69">
        <v>207</v>
      </c>
      <c r="CC21" s="69">
        <v>122</v>
      </c>
      <c r="CD21" s="69">
        <v>122</v>
      </c>
      <c r="CE21" s="69">
        <v>122</v>
      </c>
      <c r="CF21" s="69"/>
      <c r="CG21" s="69"/>
      <c r="CH21" s="69"/>
      <c r="CI21" s="69"/>
      <c r="CJ21" s="69"/>
      <c r="CK21" s="69">
        <v>15</v>
      </c>
      <c r="CL21" s="69">
        <v>85</v>
      </c>
      <c r="CM21" s="69">
        <v>81</v>
      </c>
      <c r="CN21" s="69">
        <v>21</v>
      </c>
      <c r="CO21" s="69">
        <v>21</v>
      </c>
      <c r="CP21" s="69">
        <v>21</v>
      </c>
      <c r="CQ21" s="69"/>
      <c r="CR21" s="69"/>
      <c r="CS21" s="69"/>
      <c r="CT21" s="69"/>
      <c r="CU21" s="69"/>
      <c r="CV21" s="69"/>
      <c r="CW21" s="69">
        <v>60</v>
      </c>
      <c r="CX21" s="69">
        <f t="shared" si="12"/>
        <v>0</v>
      </c>
      <c r="CY21" s="69">
        <f t="shared" si="12"/>
        <v>0</v>
      </c>
      <c r="CZ21" s="69">
        <f t="shared" si="7"/>
        <v>0</v>
      </c>
      <c r="DA21" s="69">
        <f t="shared" si="7"/>
        <v>0</v>
      </c>
      <c r="DB21" s="69">
        <f t="shared" si="7"/>
        <v>0</v>
      </c>
      <c r="DC21" s="69">
        <f t="shared" si="7"/>
        <v>0</v>
      </c>
      <c r="DD21" s="69">
        <f t="shared" si="7"/>
        <v>0</v>
      </c>
      <c r="DE21" s="69">
        <f t="shared" si="7"/>
        <v>0</v>
      </c>
      <c r="DF21" s="69">
        <f t="shared" si="7"/>
        <v>0</v>
      </c>
      <c r="DG21" s="69">
        <f t="shared" si="7"/>
        <v>0</v>
      </c>
      <c r="DH21" s="69">
        <f t="shared" si="7"/>
        <v>0</v>
      </c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74"/>
      <c r="EH21" s="76"/>
      <c r="EI21" s="47"/>
      <c r="EL21" s="68">
        <v>15</v>
      </c>
      <c r="EM21" s="68" t="s">
        <v>52</v>
      </c>
      <c r="EN21" s="73">
        <v>100</v>
      </c>
      <c r="EO21" s="73">
        <f>E21</f>
        <v>95.3314121037464</v>
      </c>
      <c r="EP21" s="73">
        <f>X21</f>
        <v>71.35446685878962</v>
      </c>
      <c r="EQ21" s="73">
        <f>I21</f>
        <v>28.64553314121037</v>
      </c>
      <c r="ER21" s="73">
        <f>K21</f>
        <v>28.64553314121037</v>
      </c>
      <c r="ES21" s="73">
        <f>M21</f>
        <v>28.64553314121037</v>
      </c>
      <c r="ET21" s="73">
        <f>O21</f>
        <v>0</v>
      </c>
      <c r="EU21" s="77">
        <f>V21</f>
        <v>0.8645533141210375</v>
      </c>
      <c r="EV21" s="73">
        <f>T21</f>
        <v>0</v>
      </c>
    </row>
    <row r="22" spans="1:152" s="17" customFormat="1" ht="12.75">
      <c r="A22" s="65">
        <v>16</v>
      </c>
      <c r="B22" s="68" t="s">
        <v>53</v>
      </c>
      <c r="C22" s="65">
        <v>4879</v>
      </c>
      <c r="D22" s="69">
        <v>4879</v>
      </c>
      <c r="E22" s="70">
        <f t="shared" si="0"/>
        <v>100</v>
      </c>
      <c r="F22" s="69">
        <v>4879</v>
      </c>
      <c r="G22" s="71">
        <f t="shared" si="1"/>
        <v>100</v>
      </c>
      <c r="H22" s="69">
        <v>782</v>
      </c>
      <c r="I22" s="71">
        <f t="shared" si="2"/>
        <v>16.02787456445993</v>
      </c>
      <c r="J22" s="69">
        <v>782</v>
      </c>
      <c r="K22" s="71">
        <f t="shared" si="3"/>
        <v>16.02787456445993</v>
      </c>
      <c r="L22" s="69">
        <v>782</v>
      </c>
      <c r="M22" s="71">
        <f t="shared" si="8"/>
        <v>16.02787456445993</v>
      </c>
      <c r="N22" s="69"/>
      <c r="O22" s="71">
        <f t="shared" si="4"/>
        <v>0</v>
      </c>
      <c r="P22" s="69"/>
      <c r="Q22" s="69"/>
      <c r="R22" s="69"/>
      <c r="S22" s="69"/>
      <c r="T22" s="71">
        <f t="shared" si="9"/>
        <v>0</v>
      </c>
      <c r="U22" s="69"/>
      <c r="V22" s="71">
        <f t="shared" si="10"/>
        <v>0</v>
      </c>
      <c r="W22" s="69">
        <v>4097</v>
      </c>
      <c r="X22" s="73">
        <f t="shared" si="11"/>
        <v>83.97212543554006</v>
      </c>
      <c r="Y22" s="69">
        <f t="shared" si="5"/>
        <v>4688</v>
      </c>
      <c r="Z22" s="69">
        <f t="shared" si="5"/>
        <v>780</v>
      </c>
      <c r="AA22" s="69">
        <f t="shared" si="5"/>
        <v>780</v>
      </c>
      <c r="AB22" s="69">
        <f t="shared" si="5"/>
        <v>780</v>
      </c>
      <c r="AC22" s="69">
        <f t="shared" si="5"/>
        <v>0</v>
      </c>
      <c r="AD22" s="69">
        <f t="shared" si="5"/>
        <v>0</v>
      </c>
      <c r="AE22" s="69">
        <f t="shared" si="5"/>
        <v>0</v>
      </c>
      <c r="AF22" s="69">
        <f t="shared" si="5"/>
        <v>0</v>
      </c>
      <c r="AG22" s="69">
        <f t="shared" si="5"/>
        <v>0</v>
      </c>
      <c r="AH22" s="72">
        <f t="shared" si="5"/>
        <v>0</v>
      </c>
      <c r="AI22" s="72">
        <f t="shared" si="5"/>
        <v>3908</v>
      </c>
      <c r="AJ22" s="69">
        <v>1116</v>
      </c>
      <c r="AK22" s="69"/>
      <c r="AL22" s="69"/>
      <c r="AM22" s="69"/>
      <c r="AN22" s="69"/>
      <c r="AO22" s="69"/>
      <c r="AP22" s="69"/>
      <c r="AQ22" s="69"/>
      <c r="AR22" s="69"/>
      <c r="AS22" s="69"/>
      <c r="AT22" s="69">
        <v>1116</v>
      </c>
      <c r="AU22" s="69">
        <v>2050</v>
      </c>
      <c r="AV22" s="69">
        <v>160</v>
      </c>
      <c r="AW22" s="69">
        <v>160</v>
      </c>
      <c r="AX22" s="69">
        <v>160</v>
      </c>
      <c r="AY22" s="69"/>
      <c r="AZ22" s="69"/>
      <c r="BA22" s="69"/>
      <c r="BB22" s="69"/>
      <c r="BC22" s="69"/>
      <c r="BD22" s="69"/>
      <c r="BE22" s="69">
        <v>1890</v>
      </c>
      <c r="BF22" s="69">
        <v>1522</v>
      </c>
      <c r="BG22" s="69">
        <v>620</v>
      </c>
      <c r="BH22" s="69">
        <v>620</v>
      </c>
      <c r="BI22" s="69">
        <v>620</v>
      </c>
      <c r="BJ22" s="69"/>
      <c r="BK22" s="69"/>
      <c r="BL22" s="69"/>
      <c r="BM22" s="69"/>
      <c r="BN22" s="69"/>
      <c r="BO22" s="69"/>
      <c r="BP22" s="69">
        <v>902</v>
      </c>
      <c r="BQ22" s="69">
        <f t="shared" si="6"/>
        <v>189</v>
      </c>
      <c r="BR22" s="69">
        <f t="shared" si="6"/>
        <v>0</v>
      </c>
      <c r="BS22" s="69">
        <f t="shared" si="6"/>
        <v>0</v>
      </c>
      <c r="BT22" s="69">
        <f t="shared" si="6"/>
        <v>0</v>
      </c>
      <c r="BU22" s="69">
        <f t="shared" si="6"/>
        <v>0</v>
      </c>
      <c r="BV22" s="69">
        <f t="shared" si="6"/>
        <v>0</v>
      </c>
      <c r="BW22" s="69">
        <f t="shared" si="6"/>
        <v>0</v>
      </c>
      <c r="BX22" s="69">
        <f t="shared" si="6"/>
        <v>0</v>
      </c>
      <c r="BY22" s="69">
        <f t="shared" si="6"/>
        <v>0</v>
      </c>
      <c r="BZ22" s="69">
        <f t="shared" si="6"/>
        <v>0</v>
      </c>
      <c r="CA22" s="69">
        <f t="shared" si="6"/>
        <v>189</v>
      </c>
      <c r="CB22" s="69">
        <v>189</v>
      </c>
      <c r="CC22" s="69"/>
      <c r="CD22" s="69"/>
      <c r="CE22" s="69"/>
      <c r="CF22" s="69"/>
      <c r="CG22" s="69"/>
      <c r="CH22" s="69"/>
      <c r="CI22" s="69"/>
      <c r="CJ22" s="69"/>
      <c r="CK22" s="69"/>
      <c r="CL22" s="69">
        <v>189</v>
      </c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>
        <f t="shared" si="12"/>
        <v>2</v>
      </c>
      <c r="CY22" s="69">
        <f t="shared" si="12"/>
        <v>2</v>
      </c>
      <c r="CZ22" s="69">
        <f t="shared" si="7"/>
        <v>2</v>
      </c>
      <c r="DA22" s="69">
        <f t="shared" si="7"/>
        <v>2</v>
      </c>
      <c r="DB22" s="69">
        <f t="shared" si="7"/>
        <v>0</v>
      </c>
      <c r="DC22" s="69">
        <f t="shared" si="7"/>
        <v>0</v>
      </c>
      <c r="DD22" s="69">
        <f t="shared" si="7"/>
        <v>0</v>
      </c>
      <c r="DE22" s="69">
        <f t="shared" si="7"/>
        <v>0</v>
      </c>
      <c r="DF22" s="69">
        <f t="shared" si="7"/>
        <v>0</v>
      </c>
      <c r="DG22" s="69">
        <f t="shared" si="7"/>
        <v>0</v>
      </c>
      <c r="DH22" s="69">
        <f t="shared" si="7"/>
        <v>0</v>
      </c>
      <c r="DI22" s="69">
        <v>2</v>
      </c>
      <c r="DJ22" s="69">
        <v>2</v>
      </c>
      <c r="DK22" s="69">
        <v>2</v>
      </c>
      <c r="DL22" s="69">
        <v>2</v>
      </c>
      <c r="DM22" s="69"/>
      <c r="DN22" s="69"/>
      <c r="DO22" s="69"/>
      <c r="DP22" s="69"/>
      <c r="DQ22" s="69"/>
      <c r="DR22" s="69"/>
      <c r="DS22" s="69">
        <v>0</v>
      </c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74"/>
      <c r="EH22" s="78"/>
      <c r="EI22" s="47"/>
      <c r="EL22" s="68">
        <v>16</v>
      </c>
      <c r="EM22" s="68" t="s">
        <v>53</v>
      </c>
      <c r="EN22" s="73">
        <v>100</v>
      </c>
      <c r="EO22" s="73">
        <f>E22</f>
        <v>100</v>
      </c>
      <c r="EP22" s="73">
        <f>X22</f>
        <v>83.97212543554006</v>
      </c>
      <c r="EQ22" s="73">
        <f>I22</f>
        <v>16.02787456445993</v>
      </c>
      <c r="ER22" s="73">
        <f>K22</f>
        <v>16.02787456445993</v>
      </c>
      <c r="ES22" s="73">
        <f>M22</f>
        <v>16.02787456445993</v>
      </c>
      <c r="ET22" s="73">
        <f>O22</f>
        <v>0</v>
      </c>
      <c r="EU22" s="77">
        <f>V22</f>
        <v>0</v>
      </c>
      <c r="EV22" s="73">
        <f>T22</f>
        <v>0</v>
      </c>
    </row>
    <row r="23" spans="1:152" s="17" customFormat="1" ht="12.75">
      <c r="A23" s="65">
        <v>17</v>
      </c>
      <c r="B23" s="68" t="s">
        <v>54</v>
      </c>
      <c r="C23" s="65">
        <v>2011</v>
      </c>
      <c r="D23" s="69">
        <v>1639</v>
      </c>
      <c r="E23" s="70">
        <f t="shared" si="0"/>
        <v>81.90904547726137</v>
      </c>
      <c r="F23" s="69">
        <v>2001</v>
      </c>
      <c r="G23" s="71">
        <f t="shared" si="1"/>
        <v>99.50273495773247</v>
      </c>
      <c r="H23" s="69">
        <v>632.2</v>
      </c>
      <c r="I23" s="71">
        <f t="shared" si="2"/>
        <v>31.594202898550726</v>
      </c>
      <c r="J23" s="69">
        <v>548.2</v>
      </c>
      <c r="K23" s="71">
        <f t="shared" si="3"/>
        <v>27.396301849075467</v>
      </c>
      <c r="L23" s="69">
        <v>497</v>
      </c>
      <c r="M23" s="71">
        <f t="shared" si="8"/>
        <v>24.837581209395303</v>
      </c>
      <c r="N23" s="69"/>
      <c r="O23" s="71">
        <f t="shared" si="4"/>
        <v>0</v>
      </c>
      <c r="P23" s="69"/>
      <c r="Q23" s="69"/>
      <c r="R23" s="69"/>
      <c r="S23" s="69"/>
      <c r="T23" s="71">
        <f t="shared" si="9"/>
        <v>0</v>
      </c>
      <c r="U23" s="69">
        <v>116</v>
      </c>
      <c r="V23" s="71">
        <f t="shared" si="10"/>
        <v>5.797101449275362</v>
      </c>
      <c r="W23" s="69">
        <v>1368.8</v>
      </c>
      <c r="X23" s="73">
        <f t="shared" si="11"/>
        <v>68.40579710144927</v>
      </c>
      <c r="Y23" s="69">
        <f aca="true" t="shared" si="13" ref="Y23:AI31">SUM(AJ23,AU23,BF23)</f>
        <v>1855</v>
      </c>
      <c r="Z23" s="69">
        <f t="shared" si="13"/>
        <v>511.20000000000005</v>
      </c>
      <c r="AA23" s="69">
        <f t="shared" si="13"/>
        <v>511.20000000000005</v>
      </c>
      <c r="AB23" s="69">
        <f t="shared" si="13"/>
        <v>460</v>
      </c>
      <c r="AC23" s="69">
        <f t="shared" si="13"/>
        <v>0</v>
      </c>
      <c r="AD23" s="69">
        <f t="shared" si="13"/>
        <v>0</v>
      </c>
      <c r="AE23" s="69">
        <f t="shared" si="13"/>
        <v>0</v>
      </c>
      <c r="AF23" s="69">
        <f t="shared" si="13"/>
        <v>0</v>
      </c>
      <c r="AG23" s="69">
        <f t="shared" si="13"/>
        <v>0</v>
      </c>
      <c r="AH23" s="72">
        <f t="shared" si="13"/>
        <v>0</v>
      </c>
      <c r="AI23" s="72">
        <f>SUM(AT23,BE23,BP23)</f>
        <v>1343.8</v>
      </c>
      <c r="AJ23" s="69">
        <v>398.9</v>
      </c>
      <c r="AK23" s="69">
        <v>62</v>
      </c>
      <c r="AL23" s="69">
        <v>62</v>
      </c>
      <c r="AM23" s="69">
        <v>62</v>
      </c>
      <c r="AN23" s="69"/>
      <c r="AO23" s="69"/>
      <c r="AP23" s="69"/>
      <c r="AQ23" s="69"/>
      <c r="AR23" s="69"/>
      <c r="AS23" s="69"/>
      <c r="AT23" s="69">
        <v>336.9</v>
      </c>
      <c r="AU23" s="69">
        <v>975.4</v>
      </c>
      <c r="AV23" s="69">
        <v>221.3</v>
      </c>
      <c r="AW23" s="69">
        <v>221.3</v>
      </c>
      <c r="AX23" s="69">
        <v>221.3</v>
      </c>
      <c r="AY23" s="69"/>
      <c r="AZ23" s="69"/>
      <c r="BA23" s="69"/>
      <c r="BB23" s="69"/>
      <c r="BC23" s="69"/>
      <c r="BD23" s="69"/>
      <c r="BE23" s="69">
        <v>754.1</v>
      </c>
      <c r="BF23" s="69">
        <v>480.7</v>
      </c>
      <c r="BG23" s="69">
        <v>227.9</v>
      </c>
      <c r="BH23" s="69">
        <v>227.9</v>
      </c>
      <c r="BI23" s="69">
        <v>176.7</v>
      </c>
      <c r="BJ23" s="69"/>
      <c r="BK23" s="69"/>
      <c r="BL23" s="69"/>
      <c r="BM23" s="69"/>
      <c r="BN23" s="69"/>
      <c r="BO23" s="69"/>
      <c r="BP23" s="69">
        <v>252.8</v>
      </c>
      <c r="BQ23" s="69">
        <f t="shared" si="6"/>
        <v>141</v>
      </c>
      <c r="BR23" s="69">
        <f t="shared" si="6"/>
        <v>116</v>
      </c>
      <c r="BS23" s="69">
        <f t="shared" si="6"/>
        <v>32</v>
      </c>
      <c r="BT23" s="69">
        <f t="shared" si="6"/>
        <v>32</v>
      </c>
      <c r="BU23" s="69">
        <f t="shared" si="6"/>
        <v>0</v>
      </c>
      <c r="BV23" s="69">
        <f t="shared" si="6"/>
        <v>0</v>
      </c>
      <c r="BW23" s="69">
        <f t="shared" si="6"/>
        <v>0</v>
      </c>
      <c r="BX23" s="69">
        <f t="shared" si="6"/>
        <v>0</v>
      </c>
      <c r="BY23" s="69">
        <f t="shared" si="6"/>
        <v>0</v>
      </c>
      <c r="BZ23" s="69">
        <f t="shared" si="6"/>
        <v>116</v>
      </c>
      <c r="CA23" s="69">
        <f t="shared" si="6"/>
        <v>25</v>
      </c>
      <c r="CB23" s="69">
        <v>141</v>
      </c>
      <c r="CC23" s="69">
        <v>116</v>
      </c>
      <c r="CD23" s="69">
        <v>32</v>
      </c>
      <c r="CE23" s="69">
        <v>32</v>
      </c>
      <c r="CF23" s="69"/>
      <c r="CG23" s="69"/>
      <c r="CH23" s="69"/>
      <c r="CI23" s="69"/>
      <c r="CJ23" s="69"/>
      <c r="CK23" s="69">
        <v>116</v>
      </c>
      <c r="CL23" s="69">
        <v>25</v>
      </c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>
        <v>5</v>
      </c>
      <c r="CY23" s="69">
        <v>5</v>
      </c>
      <c r="CZ23" s="69">
        <v>5</v>
      </c>
      <c r="DA23" s="69">
        <f t="shared" si="7"/>
        <v>5</v>
      </c>
      <c r="DB23" s="69">
        <f t="shared" si="7"/>
        <v>0</v>
      </c>
      <c r="DC23" s="69">
        <f t="shared" si="7"/>
        <v>0</v>
      </c>
      <c r="DD23" s="69">
        <f t="shared" si="7"/>
        <v>0</v>
      </c>
      <c r="DE23" s="69">
        <f t="shared" si="7"/>
        <v>0</v>
      </c>
      <c r="DF23" s="69">
        <f t="shared" si="7"/>
        <v>0</v>
      </c>
      <c r="DG23" s="69">
        <f t="shared" si="7"/>
        <v>0</v>
      </c>
      <c r="DH23" s="69">
        <f t="shared" si="7"/>
        <v>0</v>
      </c>
      <c r="DI23" s="69">
        <v>5</v>
      </c>
      <c r="DJ23" s="69">
        <v>5</v>
      </c>
      <c r="DK23" s="69">
        <v>5</v>
      </c>
      <c r="DL23" s="69">
        <v>5</v>
      </c>
      <c r="DM23" s="69"/>
      <c r="DN23" s="69"/>
      <c r="DO23" s="69"/>
      <c r="DP23" s="69"/>
      <c r="DQ23" s="69"/>
      <c r="DR23" s="69"/>
      <c r="DS23" s="69">
        <v>0</v>
      </c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74"/>
      <c r="EH23" s="76"/>
      <c r="EI23" s="47"/>
      <c r="EL23" s="68">
        <v>17</v>
      </c>
      <c r="EM23" s="68" t="s">
        <v>54</v>
      </c>
      <c r="EN23" s="73">
        <v>100</v>
      </c>
      <c r="EO23" s="73">
        <f>E23</f>
        <v>81.90904547726137</v>
      </c>
      <c r="EP23" s="73">
        <f>X23</f>
        <v>68.40579710144927</v>
      </c>
      <c r="EQ23" s="73">
        <f>I23</f>
        <v>31.594202898550726</v>
      </c>
      <c r="ER23" s="73">
        <f>K23</f>
        <v>27.396301849075467</v>
      </c>
      <c r="ES23" s="73">
        <f>M23</f>
        <v>24.837581209395303</v>
      </c>
      <c r="ET23" s="73">
        <f>O23</f>
        <v>0</v>
      </c>
      <c r="EU23" s="77">
        <f>V23</f>
        <v>5.797101449275362</v>
      </c>
      <c r="EV23" s="73">
        <f>T23</f>
        <v>0</v>
      </c>
    </row>
    <row r="24" spans="1:152" s="17" customFormat="1" ht="12.75">
      <c r="A24" s="65">
        <v>18</v>
      </c>
      <c r="B24" s="68" t="s">
        <v>55</v>
      </c>
      <c r="C24" s="65">
        <v>4389</v>
      </c>
      <c r="D24" s="69">
        <v>4189</v>
      </c>
      <c r="E24" s="70">
        <f t="shared" si="0"/>
        <v>95.44315333789018</v>
      </c>
      <c r="F24" s="69">
        <v>4389</v>
      </c>
      <c r="G24" s="71">
        <f t="shared" si="1"/>
        <v>100</v>
      </c>
      <c r="H24" s="69">
        <v>552</v>
      </c>
      <c r="I24" s="71">
        <f t="shared" si="2"/>
        <v>12.576896787423102</v>
      </c>
      <c r="J24" s="69">
        <v>455</v>
      </c>
      <c r="K24" s="71">
        <f t="shared" si="3"/>
        <v>10.36682615629984</v>
      </c>
      <c r="L24" s="69">
        <v>455</v>
      </c>
      <c r="M24" s="71">
        <f t="shared" si="8"/>
        <v>10.36682615629984</v>
      </c>
      <c r="N24" s="69">
        <v>97</v>
      </c>
      <c r="O24" s="71">
        <f t="shared" si="4"/>
        <v>2.210070631123263</v>
      </c>
      <c r="P24" s="69">
        <v>97</v>
      </c>
      <c r="Q24" s="69"/>
      <c r="R24" s="69"/>
      <c r="S24" s="69"/>
      <c r="T24" s="71">
        <f t="shared" si="9"/>
        <v>0</v>
      </c>
      <c r="U24" s="69"/>
      <c r="V24" s="71">
        <f t="shared" si="10"/>
        <v>0</v>
      </c>
      <c r="W24" s="69">
        <v>3837</v>
      </c>
      <c r="X24" s="73">
        <f t="shared" si="11"/>
        <v>87.42310321257689</v>
      </c>
      <c r="Y24" s="69">
        <f t="shared" si="13"/>
        <v>4359</v>
      </c>
      <c r="Z24" s="69">
        <f t="shared" si="13"/>
        <v>552</v>
      </c>
      <c r="AA24" s="69">
        <f t="shared" si="13"/>
        <v>455</v>
      </c>
      <c r="AB24" s="69">
        <f t="shared" si="13"/>
        <v>455</v>
      </c>
      <c r="AC24" s="69">
        <f t="shared" si="13"/>
        <v>97</v>
      </c>
      <c r="AD24" s="69">
        <f t="shared" si="13"/>
        <v>97</v>
      </c>
      <c r="AE24" s="69">
        <f t="shared" si="13"/>
        <v>0</v>
      </c>
      <c r="AF24" s="69">
        <f t="shared" si="13"/>
        <v>0</v>
      </c>
      <c r="AG24" s="69">
        <f t="shared" si="13"/>
        <v>0</v>
      </c>
      <c r="AH24" s="72">
        <f t="shared" si="13"/>
        <v>0</v>
      </c>
      <c r="AI24" s="72">
        <f t="shared" si="13"/>
        <v>3807</v>
      </c>
      <c r="AJ24" s="69">
        <v>833</v>
      </c>
      <c r="AK24" s="69">
        <v>80</v>
      </c>
      <c r="AL24" s="69">
        <v>80</v>
      </c>
      <c r="AM24" s="69">
        <v>80</v>
      </c>
      <c r="AN24" s="69"/>
      <c r="AO24" s="69"/>
      <c r="AP24" s="69"/>
      <c r="AQ24" s="69"/>
      <c r="AR24" s="69"/>
      <c r="AS24" s="69"/>
      <c r="AT24" s="69">
        <v>753</v>
      </c>
      <c r="AU24" s="69">
        <v>2620</v>
      </c>
      <c r="AV24" s="69">
        <v>212</v>
      </c>
      <c r="AW24" s="69">
        <v>115</v>
      </c>
      <c r="AX24" s="69">
        <v>115</v>
      </c>
      <c r="AY24" s="69">
        <v>97</v>
      </c>
      <c r="AZ24" s="69">
        <v>97</v>
      </c>
      <c r="BA24" s="69"/>
      <c r="BB24" s="69"/>
      <c r="BC24" s="69"/>
      <c r="BD24" s="69"/>
      <c r="BE24" s="69">
        <v>2408</v>
      </c>
      <c r="BF24" s="69">
        <v>906</v>
      </c>
      <c r="BG24" s="69">
        <v>260</v>
      </c>
      <c r="BH24" s="69">
        <v>260</v>
      </c>
      <c r="BI24" s="69">
        <v>260</v>
      </c>
      <c r="BJ24" s="69"/>
      <c r="BK24" s="69"/>
      <c r="BL24" s="69"/>
      <c r="BM24" s="69"/>
      <c r="BN24" s="69"/>
      <c r="BO24" s="69"/>
      <c r="BP24" s="69">
        <v>646</v>
      </c>
      <c r="BQ24" s="69">
        <f aca="true" t="shared" si="14" ref="BQ24:CA31">SUM(CB24,CM24)</f>
        <v>30</v>
      </c>
      <c r="BR24" s="69">
        <f t="shared" si="14"/>
        <v>0</v>
      </c>
      <c r="BS24" s="69">
        <f t="shared" si="14"/>
        <v>0</v>
      </c>
      <c r="BT24" s="69">
        <f t="shared" si="14"/>
        <v>0</v>
      </c>
      <c r="BU24" s="69">
        <f t="shared" si="14"/>
        <v>0</v>
      </c>
      <c r="BV24" s="69">
        <f t="shared" si="14"/>
        <v>0</v>
      </c>
      <c r="BW24" s="69">
        <f t="shared" si="14"/>
        <v>0</v>
      </c>
      <c r="BX24" s="69">
        <f t="shared" si="14"/>
        <v>0</v>
      </c>
      <c r="BY24" s="69">
        <f t="shared" si="14"/>
        <v>0</v>
      </c>
      <c r="BZ24" s="69">
        <f t="shared" si="14"/>
        <v>0</v>
      </c>
      <c r="CA24" s="69">
        <f t="shared" si="14"/>
        <v>30</v>
      </c>
      <c r="CB24" s="69">
        <v>30</v>
      </c>
      <c r="CC24" s="69"/>
      <c r="CD24" s="69"/>
      <c r="CE24" s="69"/>
      <c r="CF24" s="69"/>
      <c r="CG24" s="69"/>
      <c r="CH24" s="69"/>
      <c r="CI24" s="69"/>
      <c r="CJ24" s="69"/>
      <c r="CK24" s="69"/>
      <c r="CL24" s="69">
        <v>30</v>
      </c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>
        <f t="shared" si="12"/>
        <v>0</v>
      </c>
      <c r="CY24" s="69">
        <f t="shared" si="12"/>
        <v>0</v>
      </c>
      <c r="CZ24" s="69">
        <f t="shared" si="7"/>
        <v>0</v>
      </c>
      <c r="DA24" s="69">
        <f t="shared" si="7"/>
        <v>0</v>
      </c>
      <c r="DB24" s="69">
        <f t="shared" si="7"/>
        <v>0</v>
      </c>
      <c r="DC24" s="69">
        <f t="shared" si="7"/>
        <v>0</v>
      </c>
      <c r="DD24" s="69">
        <f t="shared" si="7"/>
        <v>0</v>
      </c>
      <c r="DE24" s="69">
        <f t="shared" si="7"/>
        <v>0</v>
      </c>
      <c r="DF24" s="69">
        <f t="shared" si="7"/>
        <v>0</v>
      </c>
      <c r="DG24" s="69">
        <f t="shared" si="7"/>
        <v>0</v>
      </c>
      <c r="DH24" s="69">
        <f t="shared" si="7"/>
        <v>0</v>
      </c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74"/>
      <c r="EH24" s="76"/>
      <c r="EI24" s="47"/>
      <c r="EL24" s="68">
        <v>18</v>
      </c>
      <c r="EM24" s="68" t="s">
        <v>55</v>
      </c>
      <c r="EN24" s="73">
        <v>100</v>
      </c>
      <c r="EO24" s="73">
        <f>E24</f>
        <v>95.44315333789018</v>
      </c>
      <c r="EP24" s="73">
        <f>X24</f>
        <v>87.42310321257689</v>
      </c>
      <c r="EQ24" s="73">
        <f>I24</f>
        <v>12.576896787423102</v>
      </c>
      <c r="ER24" s="73">
        <v>11</v>
      </c>
      <c r="ES24" s="73">
        <v>11</v>
      </c>
      <c r="ET24" s="73">
        <f>O24</f>
        <v>2.210070631123263</v>
      </c>
      <c r="EU24" s="77">
        <f>V24</f>
        <v>0</v>
      </c>
      <c r="EV24" s="73">
        <f>T24</f>
        <v>0</v>
      </c>
    </row>
    <row r="25" spans="1:152" s="17" customFormat="1" ht="12.75">
      <c r="A25" s="65">
        <v>19</v>
      </c>
      <c r="B25" s="68" t="s">
        <v>56</v>
      </c>
      <c r="C25" s="65">
        <v>5210</v>
      </c>
      <c r="D25" s="69">
        <v>4390</v>
      </c>
      <c r="E25" s="70">
        <f t="shared" si="0"/>
        <v>84.26103646833013</v>
      </c>
      <c r="F25" s="69">
        <v>5210</v>
      </c>
      <c r="G25" s="71">
        <f t="shared" si="1"/>
        <v>100</v>
      </c>
      <c r="H25" s="69">
        <v>897.9</v>
      </c>
      <c r="I25" s="71">
        <f t="shared" si="2"/>
        <v>17.234165067178502</v>
      </c>
      <c r="J25" s="69">
        <v>833.9</v>
      </c>
      <c r="K25" s="71">
        <f t="shared" si="3"/>
        <v>16.005758157389636</v>
      </c>
      <c r="L25" s="69">
        <v>689.6</v>
      </c>
      <c r="M25" s="71">
        <f t="shared" si="8"/>
        <v>13.236084452975048</v>
      </c>
      <c r="N25" s="69">
        <v>156</v>
      </c>
      <c r="O25" s="71">
        <f t="shared" si="4"/>
        <v>2.9942418426103647</v>
      </c>
      <c r="P25" s="69">
        <v>156</v>
      </c>
      <c r="Q25" s="69"/>
      <c r="R25" s="69"/>
      <c r="S25" s="69"/>
      <c r="T25" s="71">
        <f t="shared" si="9"/>
        <v>0</v>
      </c>
      <c r="U25" s="69"/>
      <c r="V25" s="71">
        <f t="shared" si="10"/>
        <v>0</v>
      </c>
      <c r="W25" s="69">
        <v>4312.1</v>
      </c>
      <c r="X25" s="73">
        <f t="shared" si="11"/>
        <v>82.7658349328215</v>
      </c>
      <c r="Y25" s="69">
        <f t="shared" si="13"/>
        <v>4708.3</v>
      </c>
      <c r="Z25" s="69">
        <f t="shared" si="13"/>
        <v>789.9000000000001</v>
      </c>
      <c r="AA25" s="69">
        <f t="shared" si="13"/>
        <v>789.9000000000001</v>
      </c>
      <c r="AB25" s="69">
        <f t="shared" si="13"/>
        <v>645.6</v>
      </c>
      <c r="AC25" s="69">
        <f t="shared" si="13"/>
        <v>92</v>
      </c>
      <c r="AD25" s="69">
        <f t="shared" si="13"/>
        <v>92</v>
      </c>
      <c r="AE25" s="69">
        <f t="shared" si="13"/>
        <v>0</v>
      </c>
      <c r="AF25" s="69">
        <f t="shared" si="13"/>
        <v>0</v>
      </c>
      <c r="AG25" s="69">
        <f t="shared" si="13"/>
        <v>0</v>
      </c>
      <c r="AH25" s="72">
        <f t="shared" si="13"/>
        <v>0</v>
      </c>
      <c r="AI25" s="72">
        <f>SUM(AT25,BE25,BP25)</f>
        <v>3918.4000000000005</v>
      </c>
      <c r="AJ25" s="69">
        <v>936.7</v>
      </c>
      <c r="AK25" s="69">
        <v>226.8</v>
      </c>
      <c r="AL25" s="69">
        <v>226.8</v>
      </c>
      <c r="AM25" s="69">
        <v>202.5</v>
      </c>
      <c r="AN25" s="69">
        <v>60</v>
      </c>
      <c r="AO25" s="69">
        <v>60</v>
      </c>
      <c r="AP25" s="69"/>
      <c r="AQ25" s="69"/>
      <c r="AR25" s="69"/>
      <c r="AS25" s="69"/>
      <c r="AT25" s="69">
        <v>709.9</v>
      </c>
      <c r="AU25" s="69">
        <v>2470.4</v>
      </c>
      <c r="AV25" s="69">
        <v>300.6</v>
      </c>
      <c r="AW25" s="69">
        <v>300.6</v>
      </c>
      <c r="AX25" s="69">
        <v>180.6</v>
      </c>
      <c r="AY25" s="69">
        <v>32</v>
      </c>
      <c r="AZ25" s="69">
        <v>32</v>
      </c>
      <c r="BA25" s="69"/>
      <c r="BB25" s="69"/>
      <c r="BC25" s="69"/>
      <c r="BD25" s="69"/>
      <c r="BE25" s="69">
        <v>2169.8</v>
      </c>
      <c r="BF25" s="69">
        <v>1301.2</v>
      </c>
      <c r="BG25" s="69">
        <v>262.5</v>
      </c>
      <c r="BH25" s="69">
        <v>262.5</v>
      </c>
      <c r="BI25" s="69">
        <v>262.5</v>
      </c>
      <c r="BJ25" s="69"/>
      <c r="BK25" s="69"/>
      <c r="BL25" s="69"/>
      <c r="BM25" s="69"/>
      <c r="BN25" s="69"/>
      <c r="BO25" s="69"/>
      <c r="BP25" s="69">
        <v>1038.7</v>
      </c>
      <c r="BQ25" s="69">
        <f t="shared" si="14"/>
        <v>501.7</v>
      </c>
      <c r="BR25" s="69">
        <f t="shared" si="14"/>
        <v>108</v>
      </c>
      <c r="BS25" s="69">
        <f t="shared" si="14"/>
        <v>44</v>
      </c>
      <c r="BT25" s="69">
        <f t="shared" si="14"/>
        <v>44</v>
      </c>
      <c r="BU25" s="69">
        <f t="shared" si="14"/>
        <v>64</v>
      </c>
      <c r="BV25" s="69">
        <f t="shared" si="14"/>
        <v>64</v>
      </c>
      <c r="BW25" s="69">
        <f t="shared" si="14"/>
        <v>0</v>
      </c>
      <c r="BX25" s="69">
        <f t="shared" si="14"/>
        <v>0</v>
      </c>
      <c r="BY25" s="69">
        <f t="shared" si="14"/>
        <v>0</v>
      </c>
      <c r="BZ25" s="69">
        <f t="shared" si="14"/>
        <v>0</v>
      </c>
      <c r="CA25" s="69">
        <f t="shared" si="14"/>
        <v>393.7</v>
      </c>
      <c r="CB25" s="69">
        <v>408.9</v>
      </c>
      <c r="CC25" s="69">
        <v>108</v>
      </c>
      <c r="CD25" s="69">
        <v>44</v>
      </c>
      <c r="CE25" s="69">
        <v>44</v>
      </c>
      <c r="CF25" s="69">
        <v>64</v>
      </c>
      <c r="CG25" s="69">
        <v>64</v>
      </c>
      <c r="CH25" s="69"/>
      <c r="CI25" s="69"/>
      <c r="CJ25" s="69"/>
      <c r="CK25" s="69"/>
      <c r="CL25" s="69">
        <v>300.9</v>
      </c>
      <c r="CM25" s="69">
        <v>92.8</v>
      </c>
      <c r="CN25" s="69">
        <v>0</v>
      </c>
      <c r="CO25" s="69"/>
      <c r="CP25" s="69"/>
      <c r="CQ25" s="69"/>
      <c r="CR25" s="69"/>
      <c r="CS25" s="69"/>
      <c r="CT25" s="69"/>
      <c r="CU25" s="69"/>
      <c r="CV25" s="69"/>
      <c r="CW25" s="69">
        <v>92.8</v>
      </c>
      <c r="CX25" s="69">
        <f t="shared" si="12"/>
        <v>0</v>
      </c>
      <c r="CY25" s="69">
        <f t="shared" si="12"/>
        <v>0</v>
      </c>
      <c r="CZ25" s="69">
        <f t="shared" si="7"/>
        <v>0</v>
      </c>
      <c r="DA25" s="69">
        <f t="shared" si="7"/>
        <v>0</v>
      </c>
      <c r="DB25" s="69">
        <f t="shared" si="7"/>
        <v>0</v>
      </c>
      <c r="DC25" s="69">
        <f t="shared" si="7"/>
        <v>0</v>
      </c>
      <c r="DD25" s="69">
        <f t="shared" si="7"/>
        <v>0</v>
      </c>
      <c r="DE25" s="69">
        <f t="shared" si="7"/>
        <v>0</v>
      </c>
      <c r="DF25" s="69">
        <f t="shared" si="7"/>
        <v>0</v>
      </c>
      <c r="DG25" s="69">
        <f t="shared" si="7"/>
        <v>0</v>
      </c>
      <c r="DH25" s="69">
        <f t="shared" si="7"/>
        <v>0</v>
      </c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74"/>
      <c r="EH25" s="76"/>
      <c r="EI25" s="47"/>
      <c r="EL25" s="68">
        <v>19</v>
      </c>
      <c r="EM25" s="68" t="s">
        <v>56</v>
      </c>
      <c r="EN25" s="73">
        <v>100</v>
      </c>
      <c r="EO25" s="73">
        <f>E25</f>
        <v>84.26103646833013</v>
      </c>
      <c r="EP25" s="73">
        <f>X25</f>
        <v>82.7658349328215</v>
      </c>
      <c r="EQ25" s="73">
        <f>I25</f>
        <v>17.234165067178502</v>
      </c>
      <c r="ER25" s="73">
        <f>K25</f>
        <v>16.005758157389636</v>
      </c>
      <c r="ES25" s="73">
        <f>M25</f>
        <v>13.236084452975048</v>
      </c>
      <c r="ET25" s="73">
        <f>O25</f>
        <v>2.9942418426103647</v>
      </c>
      <c r="EU25" s="77">
        <f>V25</f>
        <v>0</v>
      </c>
      <c r="EV25" s="73">
        <f>T25</f>
        <v>0</v>
      </c>
    </row>
    <row r="26" spans="1:152" s="17" customFormat="1" ht="12.75">
      <c r="A26" s="65">
        <v>20</v>
      </c>
      <c r="B26" s="68" t="s">
        <v>57</v>
      </c>
      <c r="C26" s="65">
        <v>1972</v>
      </c>
      <c r="D26" s="69">
        <v>1626</v>
      </c>
      <c r="E26" s="70">
        <f t="shared" si="0"/>
        <v>82.45436105476674</v>
      </c>
      <c r="F26" s="69">
        <v>1972</v>
      </c>
      <c r="G26" s="71">
        <f t="shared" si="1"/>
        <v>100</v>
      </c>
      <c r="H26" s="69">
        <v>300.5</v>
      </c>
      <c r="I26" s="71">
        <f t="shared" si="2"/>
        <v>15.238336713995942</v>
      </c>
      <c r="J26" s="69">
        <v>146.5</v>
      </c>
      <c r="K26" s="71">
        <f t="shared" si="3"/>
        <v>7.429006085192698</v>
      </c>
      <c r="L26" s="69">
        <v>146.5</v>
      </c>
      <c r="M26" s="71">
        <f t="shared" si="8"/>
        <v>7.429006085192698</v>
      </c>
      <c r="N26" s="69">
        <v>105.9</v>
      </c>
      <c r="O26" s="71">
        <f t="shared" si="4"/>
        <v>5.370182555780934</v>
      </c>
      <c r="P26" s="69"/>
      <c r="Q26" s="69">
        <v>105.9</v>
      </c>
      <c r="R26" s="69"/>
      <c r="S26" s="69"/>
      <c r="T26" s="71">
        <f t="shared" si="9"/>
        <v>0</v>
      </c>
      <c r="U26" s="69">
        <v>48.1</v>
      </c>
      <c r="V26" s="71">
        <f t="shared" si="10"/>
        <v>2.4391480730223125</v>
      </c>
      <c r="W26" s="69">
        <v>1671.5</v>
      </c>
      <c r="X26" s="73">
        <f t="shared" si="11"/>
        <v>84.76166328600405</v>
      </c>
      <c r="Y26" s="69">
        <f t="shared" si="13"/>
        <v>1928</v>
      </c>
      <c r="Z26" s="69">
        <f t="shared" si="13"/>
        <v>256.5</v>
      </c>
      <c r="AA26" s="69">
        <f t="shared" si="13"/>
        <v>146.5</v>
      </c>
      <c r="AB26" s="69">
        <f t="shared" si="13"/>
        <v>146.5</v>
      </c>
      <c r="AC26" s="69">
        <f t="shared" si="13"/>
        <v>105.9</v>
      </c>
      <c r="AD26" s="69">
        <f t="shared" si="13"/>
        <v>0</v>
      </c>
      <c r="AE26" s="69">
        <f t="shared" si="13"/>
        <v>105.9</v>
      </c>
      <c r="AF26" s="69">
        <f t="shared" si="13"/>
        <v>0</v>
      </c>
      <c r="AG26" s="69">
        <f t="shared" si="13"/>
        <v>0</v>
      </c>
      <c r="AH26" s="72">
        <f t="shared" si="13"/>
        <v>4.1</v>
      </c>
      <c r="AI26" s="72">
        <f t="shared" si="13"/>
        <v>1671.5</v>
      </c>
      <c r="AJ26" s="69">
        <v>261.6</v>
      </c>
      <c r="AK26" s="69"/>
      <c r="AL26" s="69"/>
      <c r="AM26" s="69"/>
      <c r="AN26" s="69"/>
      <c r="AO26" s="69"/>
      <c r="AP26" s="69"/>
      <c r="AQ26" s="69"/>
      <c r="AR26" s="69"/>
      <c r="AS26" s="69"/>
      <c r="AT26" s="69">
        <v>261.6</v>
      </c>
      <c r="AU26" s="69">
        <v>1212.9</v>
      </c>
      <c r="AV26" s="69">
        <v>110</v>
      </c>
      <c r="AW26" s="69"/>
      <c r="AX26" s="69"/>
      <c r="AY26" s="69">
        <v>105.9</v>
      </c>
      <c r="AZ26" s="69"/>
      <c r="BA26" s="69">
        <v>105.9</v>
      </c>
      <c r="BB26" s="69"/>
      <c r="BC26" s="69"/>
      <c r="BD26" s="69">
        <v>4.1</v>
      </c>
      <c r="BE26" s="69">
        <v>1102.9</v>
      </c>
      <c r="BF26" s="69">
        <v>453.5</v>
      </c>
      <c r="BG26" s="69">
        <v>146.5</v>
      </c>
      <c r="BH26" s="69">
        <v>146.5</v>
      </c>
      <c r="BI26" s="69">
        <v>146.5</v>
      </c>
      <c r="BJ26" s="69"/>
      <c r="BK26" s="69"/>
      <c r="BL26" s="69"/>
      <c r="BM26" s="69"/>
      <c r="BN26" s="69"/>
      <c r="BO26" s="69"/>
      <c r="BP26" s="69">
        <v>307</v>
      </c>
      <c r="BQ26" s="69">
        <f t="shared" si="14"/>
        <v>44</v>
      </c>
      <c r="BR26" s="69">
        <f t="shared" si="14"/>
        <v>44</v>
      </c>
      <c r="BS26" s="69">
        <f t="shared" si="14"/>
        <v>0</v>
      </c>
      <c r="BT26" s="69">
        <f t="shared" si="14"/>
        <v>0</v>
      </c>
      <c r="BU26" s="69">
        <f t="shared" si="14"/>
        <v>0</v>
      </c>
      <c r="BV26" s="69">
        <f t="shared" si="14"/>
        <v>0</v>
      </c>
      <c r="BW26" s="69">
        <f t="shared" si="14"/>
        <v>0</v>
      </c>
      <c r="BX26" s="69">
        <f t="shared" si="14"/>
        <v>0</v>
      </c>
      <c r="BY26" s="69">
        <f t="shared" si="14"/>
        <v>0</v>
      </c>
      <c r="BZ26" s="69">
        <f t="shared" si="14"/>
        <v>44</v>
      </c>
      <c r="CA26" s="69">
        <f t="shared" si="14"/>
        <v>0</v>
      </c>
      <c r="CB26" s="69">
        <v>44</v>
      </c>
      <c r="CC26" s="69">
        <v>44</v>
      </c>
      <c r="CD26" s="69"/>
      <c r="CE26" s="69"/>
      <c r="CF26" s="69"/>
      <c r="CG26" s="69"/>
      <c r="CH26" s="69"/>
      <c r="CI26" s="69"/>
      <c r="CJ26" s="69"/>
      <c r="CK26" s="69">
        <v>44</v>
      </c>
      <c r="CL26" s="69">
        <v>0</v>
      </c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>
        <f t="shared" si="12"/>
        <v>0</v>
      </c>
      <c r="CY26" s="69">
        <f t="shared" si="12"/>
        <v>0</v>
      </c>
      <c r="CZ26" s="69">
        <f t="shared" si="7"/>
        <v>0</v>
      </c>
      <c r="DA26" s="69">
        <f t="shared" si="7"/>
        <v>0</v>
      </c>
      <c r="DB26" s="69">
        <f t="shared" si="7"/>
        <v>0</v>
      </c>
      <c r="DC26" s="69">
        <f t="shared" si="7"/>
        <v>0</v>
      </c>
      <c r="DD26" s="69">
        <f t="shared" si="7"/>
        <v>0</v>
      </c>
      <c r="DE26" s="69">
        <f t="shared" si="7"/>
        <v>0</v>
      </c>
      <c r="DF26" s="69">
        <f t="shared" si="7"/>
        <v>0</v>
      </c>
      <c r="DG26" s="69">
        <f t="shared" si="7"/>
        <v>0</v>
      </c>
      <c r="DH26" s="69">
        <f t="shared" si="7"/>
        <v>0</v>
      </c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74"/>
      <c r="EH26" s="76"/>
      <c r="EI26" s="47"/>
      <c r="EL26" s="68">
        <v>20</v>
      </c>
      <c r="EM26" s="68" t="s">
        <v>57</v>
      </c>
      <c r="EN26" s="73">
        <v>100</v>
      </c>
      <c r="EO26" s="73">
        <f>E26</f>
        <v>82.45436105476674</v>
      </c>
      <c r="EP26" s="73">
        <f>X26</f>
        <v>84.76166328600405</v>
      </c>
      <c r="EQ26" s="73">
        <f>I26</f>
        <v>15.238336713995942</v>
      </c>
      <c r="ER26" s="73">
        <f>K26</f>
        <v>7.429006085192698</v>
      </c>
      <c r="ES26" s="73">
        <f>M26</f>
        <v>7.429006085192698</v>
      </c>
      <c r="ET26" s="73">
        <f>O26</f>
        <v>5.370182555780934</v>
      </c>
      <c r="EU26" s="77">
        <f>V26</f>
        <v>2.4391480730223125</v>
      </c>
      <c r="EV26" s="73">
        <f>T26</f>
        <v>0</v>
      </c>
    </row>
    <row r="27" spans="1:152" s="17" customFormat="1" ht="12.75">
      <c r="A27" s="65">
        <v>21</v>
      </c>
      <c r="B27" s="68" t="s">
        <v>58</v>
      </c>
      <c r="C27" s="65">
        <v>2489</v>
      </c>
      <c r="D27" s="69">
        <v>2218.4</v>
      </c>
      <c r="E27" s="70">
        <f t="shared" si="0"/>
        <v>86.37283912163214</v>
      </c>
      <c r="F27" s="69">
        <v>2568.4</v>
      </c>
      <c r="G27" s="71">
        <f t="shared" si="1"/>
        <v>103.19003615910005</v>
      </c>
      <c r="H27" s="69">
        <v>1986.7</v>
      </c>
      <c r="I27" s="71">
        <f t="shared" si="2"/>
        <v>77.35165862015262</v>
      </c>
      <c r="J27" s="69">
        <v>1986.7</v>
      </c>
      <c r="K27" s="71">
        <f t="shared" si="3"/>
        <v>77.35165862015262</v>
      </c>
      <c r="L27" s="69">
        <v>1986.7</v>
      </c>
      <c r="M27" s="71">
        <f t="shared" si="8"/>
        <v>77.35165862015262</v>
      </c>
      <c r="N27" s="69">
        <v>540</v>
      </c>
      <c r="O27" s="71">
        <f t="shared" si="4"/>
        <v>21.024762498053263</v>
      </c>
      <c r="P27" s="69">
        <v>320</v>
      </c>
      <c r="Q27" s="69">
        <v>210</v>
      </c>
      <c r="R27" s="69">
        <v>10</v>
      </c>
      <c r="S27" s="69">
        <v>60</v>
      </c>
      <c r="T27" s="71">
        <f t="shared" si="9"/>
        <v>2.3360847220059178</v>
      </c>
      <c r="U27" s="69"/>
      <c r="V27" s="71">
        <f t="shared" si="10"/>
        <v>0</v>
      </c>
      <c r="W27" s="69">
        <v>581.7</v>
      </c>
      <c r="X27" s="73">
        <f t="shared" si="11"/>
        <v>22.648341379847377</v>
      </c>
      <c r="Y27" s="69">
        <f t="shared" si="13"/>
        <v>2408.3999999999996</v>
      </c>
      <c r="Z27" s="69">
        <f t="shared" si="13"/>
        <v>1846.7</v>
      </c>
      <c r="AA27" s="69">
        <f t="shared" si="13"/>
        <v>1846.7</v>
      </c>
      <c r="AB27" s="69">
        <f t="shared" si="13"/>
        <v>1846.7</v>
      </c>
      <c r="AC27" s="69">
        <f t="shared" si="13"/>
        <v>520</v>
      </c>
      <c r="AD27" s="69">
        <f t="shared" si="13"/>
        <v>300</v>
      </c>
      <c r="AE27" s="69">
        <f t="shared" si="13"/>
        <v>210</v>
      </c>
      <c r="AF27" s="69">
        <f t="shared" si="13"/>
        <v>10</v>
      </c>
      <c r="AG27" s="69">
        <f t="shared" si="13"/>
        <v>60</v>
      </c>
      <c r="AH27" s="72">
        <f t="shared" si="13"/>
        <v>0</v>
      </c>
      <c r="AI27" s="72">
        <f t="shared" si="13"/>
        <v>561.7</v>
      </c>
      <c r="AJ27" s="69">
        <v>489.3</v>
      </c>
      <c r="AK27" s="69">
        <v>369.3</v>
      </c>
      <c r="AL27" s="69">
        <v>369.3</v>
      </c>
      <c r="AM27" s="69">
        <v>369.3</v>
      </c>
      <c r="AN27" s="69">
        <v>60</v>
      </c>
      <c r="AO27" s="69">
        <v>60</v>
      </c>
      <c r="AP27" s="69"/>
      <c r="AQ27" s="69"/>
      <c r="AR27" s="69">
        <v>60</v>
      </c>
      <c r="AS27" s="69"/>
      <c r="AT27" s="69">
        <v>120</v>
      </c>
      <c r="AU27" s="69">
        <v>1429.1</v>
      </c>
      <c r="AV27" s="69">
        <v>987.4</v>
      </c>
      <c r="AW27" s="69">
        <v>987.4</v>
      </c>
      <c r="AX27" s="69">
        <v>987.4</v>
      </c>
      <c r="AY27" s="69">
        <v>390</v>
      </c>
      <c r="AZ27" s="69">
        <v>180</v>
      </c>
      <c r="BA27" s="69">
        <v>210</v>
      </c>
      <c r="BB27" s="69"/>
      <c r="BC27" s="69"/>
      <c r="BD27" s="69"/>
      <c r="BE27" s="69">
        <v>441.7</v>
      </c>
      <c r="BF27" s="69">
        <v>490</v>
      </c>
      <c r="BG27" s="69">
        <v>490</v>
      </c>
      <c r="BH27" s="69">
        <v>490</v>
      </c>
      <c r="BI27" s="69">
        <v>490</v>
      </c>
      <c r="BJ27" s="69">
        <v>70</v>
      </c>
      <c r="BK27" s="69">
        <v>60</v>
      </c>
      <c r="BL27" s="69"/>
      <c r="BM27" s="69">
        <v>10</v>
      </c>
      <c r="BN27" s="69"/>
      <c r="BO27" s="69"/>
      <c r="BP27" s="69">
        <v>0</v>
      </c>
      <c r="BQ27" s="69">
        <f t="shared" si="14"/>
        <v>160</v>
      </c>
      <c r="BR27" s="69">
        <f t="shared" si="14"/>
        <v>140</v>
      </c>
      <c r="BS27" s="69">
        <f t="shared" si="14"/>
        <v>140</v>
      </c>
      <c r="BT27" s="69">
        <f t="shared" si="14"/>
        <v>140</v>
      </c>
      <c r="BU27" s="69">
        <f t="shared" si="14"/>
        <v>20</v>
      </c>
      <c r="BV27" s="69">
        <f t="shared" si="14"/>
        <v>20</v>
      </c>
      <c r="BW27" s="69">
        <f t="shared" si="14"/>
        <v>0</v>
      </c>
      <c r="BX27" s="69">
        <f t="shared" si="14"/>
        <v>0</v>
      </c>
      <c r="BY27" s="69">
        <f t="shared" si="14"/>
        <v>0</v>
      </c>
      <c r="BZ27" s="69">
        <f t="shared" si="14"/>
        <v>0</v>
      </c>
      <c r="CA27" s="69">
        <f t="shared" si="14"/>
        <v>20</v>
      </c>
      <c r="CB27" s="69">
        <v>20</v>
      </c>
      <c r="CC27" s="69"/>
      <c r="CD27" s="69"/>
      <c r="CE27" s="69"/>
      <c r="CF27" s="69"/>
      <c r="CG27" s="69"/>
      <c r="CH27" s="69"/>
      <c r="CI27" s="69"/>
      <c r="CJ27" s="69"/>
      <c r="CK27" s="69"/>
      <c r="CL27" s="69">
        <v>20</v>
      </c>
      <c r="CM27" s="69">
        <v>140</v>
      </c>
      <c r="CN27" s="69">
        <v>140</v>
      </c>
      <c r="CO27" s="69">
        <v>140</v>
      </c>
      <c r="CP27" s="69">
        <v>140</v>
      </c>
      <c r="CQ27" s="69">
        <v>20</v>
      </c>
      <c r="CR27" s="69">
        <v>20</v>
      </c>
      <c r="CS27" s="69"/>
      <c r="CT27" s="69"/>
      <c r="CU27" s="69"/>
      <c r="CV27" s="69"/>
      <c r="CW27" s="69">
        <v>0</v>
      </c>
      <c r="CX27" s="69">
        <f>SUM(DI27,DT27)</f>
        <v>0</v>
      </c>
      <c r="CY27" s="69">
        <f t="shared" si="12"/>
        <v>0</v>
      </c>
      <c r="CZ27" s="69">
        <f t="shared" si="7"/>
        <v>0</v>
      </c>
      <c r="DA27" s="69">
        <f t="shared" si="7"/>
        <v>0</v>
      </c>
      <c r="DB27" s="69">
        <f t="shared" si="7"/>
        <v>0</v>
      </c>
      <c r="DC27" s="69">
        <f t="shared" si="7"/>
        <v>0</v>
      </c>
      <c r="DD27" s="69">
        <f t="shared" si="7"/>
        <v>0</v>
      </c>
      <c r="DE27" s="69">
        <f t="shared" si="7"/>
        <v>0</v>
      </c>
      <c r="DF27" s="69">
        <f t="shared" si="7"/>
        <v>0</v>
      </c>
      <c r="DG27" s="69">
        <f t="shared" si="7"/>
        <v>0</v>
      </c>
      <c r="DH27" s="69">
        <f t="shared" si="7"/>
        <v>0</v>
      </c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74"/>
      <c r="EH27" s="76"/>
      <c r="EI27" s="47"/>
      <c r="EL27" s="68">
        <v>21</v>
      </c>
      <c r="EM27" s="68" t="s">
        <v>58</v>
      </c>
      <c r="EN27" s="73">
        <v>103</v>
      </c>
      <c r="EO27" s="73">
        <f>E27</f>
        <v>86.37283912163214</v>
      </c>
      <c r="EP27" s="73">
        <f>X27</f>
        <v>22.648341379847377</v>
      </c>
      <c r="EQ27" s="73">
        <f>I27</f>
        <v>77.35165862015262</v>
      </c>
      <c r="ER27" s="73">
        <f>K27</f>
        <v>77.35165862015262</v>
      </c>
      <c r="ES27" s="73">
        <f>M27</f>
        <v>77.35165862015262</v>
      </c>
      <c r="ET27" s="73">
        <f>O27</f>
        <v>21.024762498053263</v>
      </c>
      <c r="EU27" s="77">
        <f>V27</f>
        <v>0</v>
      </c>
      <c r="EV27" s="73">
        <f>T27</f>
        <v>2.3360847220059178</v>
      </c>
    </row>
    <row r="28" spans="1:152" s="17" customFormat="1" ht="12.75">
      <c r="A28" s="65">
        <v>22</v>
      </c>
      <c r="B28" s="68" t="s">
        <v>59</v>
      </c>
      <c r="C28" s="65">
        <v>2997</v>
      </c>
      <c r="D28" s="69">
        <v>2841.8</v>
      </c>
      <c r="E28" s="70">
        <f t="shared" si="0"/>
        <v>94.7898599066044</v>
      </c>
      <c r="F28" s="69">
        <v>2998</v>
      </c>
      <c r="G28" s="71">
        <f t="shared" si="1"/>
        <v>100.03336670003337</v>
      </c>
      <c r="H28" s="69">
        <v>1335</v>
      </c>
      <c r="I28" s="71">
        <f t="shared" si="2"/>
        <v>44.52968645763843</v>
      </c>
      <c r="J28" s="69">
        <v>1305</v>
      </c>
      <c r="K28" s="71">
        <f t="shared" si="3"/>
        <v>43.52901934623082</v>
      </c>
      <c r="L28" s="69">
        <v>1085</v>
      </c>
      <c r="M28" s="71">
        <f t="shared" si="8"/>
        <v>36.19079386257505</v>
      </c>
      <c r="N28" s="69">
        <v>70.1</v>
      </c>
      <c r="O28" s="71">
        <f t="shared" si="4"/>
        <v>2.33822548365577</v>
      </c>
      <c r="P28" s="69"/>
      <c r="Q28" s="69">
        <v>70.1</v>
      </c>
      <c r="R28" s="69"/>
      <c r="S28" s="69">
        <v>90</v>
      </c>
      <c r="T28" s="71">
        <f t="shared" si="9"/>
        <v>3.0020013342228156</v>
      </c>
      <c r="U28" s="69"/>
      <c r="V28" s="71">
        <f t="shared" si="10"/>
        <v>0</v>
      </c>
      <c r="W28" s="69">
        <v>1663</v>
      </c>
      <c r="X28" s="73">
        <f t="shared" si="11"/>
        <v>55.47031354236157</v>
      </c>
      <c r="Y28" s="69">
        <f t="shared" si="13"/>
        <v>2831.7</v>
      </c>
      <c r="Z28" s="69">
        <f t="shared" si="13"/>
        <v>1188.7</v>
      </c>
      <c r="AA28" s="69">
        <f t="shared" si="13"/>
        <v>1188.7</v>
      </c>
      <c r="AB28" s="69">
        <f t="shared" si="13"/>
        <v>968.7</v>
      </c>
      <c r="AC28" s="69">
        <f t="shared" si="13"/>
        <v>68.8</v>
      </c>
      <c r="AD28" s="69">
        <f t="shared" si="13"/>
        <v>0</v>
      </c>
      <c r="AE28" s="69">
        <f t="shared" si="13"/>
        <v>68.8</v>
      </c>
      <c r="AF28" s="69">
        <f t="shared" si="13"/>
        <v>0</v>
      </c>
      <c r="AG28" s="69">
        <f t="shared" si="13"/>
        <v>0</v>
      </c>
      <c r="AH28" s="72">
        <f t="shared" si="13"/>
        <v>0</v>
      </c>
      <c r="AI28" s="72">
        <f t="shared" si="13"/>
        <v>1643</v>
      </c>
      <c r="AJ28" s="69">
        <v>879.1</v>
      </c>
      <c r="AK28" s="69">
        <v>525.1</v>
      </c>
      <c r="AL28" s="69">
        <v>525.1</v>
      </c>
      <c r="AM28" s="69">
        <v>305.1</v>
      </c>
      <c r="AN28" s="69"/>
      <c r="AO28" s="69"/>
      <c r="AP28" s="69"/>
      <c r="AQ28" s="69"/>
      <c r="AR28" s="69"/>
      <c r="AS28" s="69"/>
      <c r="AT28" s="69">
        <v>354</v>
      </c>
      <c r="AU28" s="69">
        <v>1291.9</v>
      </c>
      <c r="AV28" s="69">
        <v>226.9</v>
      </c>
      <c r="AW28" s="69">
        <v>226.9</v>
      </c>
      <c r="AX28" s="69">
        <v>226.9</v>
      </c>
      <c r="AY28" s="69">
        <v>68.8</v>
      </c>
      <c r="AZ28" s="69"/>
      <c r="BA28" s="69">
        <v>68.8</v>
      </c>
      <c r="BB28" s="69"/>
      <c r="BC28" s="69"/>
      <c r="BD28" s="69"/>
      <c r="BE28" s="69">
        <v>1065</v>
      </c>
      <c r="BF28" s="69">
        <v>660.7</v>
      </c>
      <c r="BG28" s="69">
        <v>436.7</v>
      </c>
      <c r="BH28" s="69">
        <v>436.7</v>
      </c>
      <c r="BI28" s="69">
        <v>436.7</v>
      </c>
      <c r="BJ28" s="69"/>
      <c r="BK28" s="69"/>
      <c r="BL28" s="69"/>
      <c r="BM28" s="69"/>
      <c r="BN28" s="69"/>
      <c r="BO28" s="69"/>
      <c r="BP28" s="69">
        <v>224</v>
      </c>
      <c r="BQ28" s="69">
        <f t="shared" si="14"/>
        <v>165</v>
      </c>
      <c r="BR28" s="69">
        <f t="shared" si="14"/>
        <v>145</v>
      </c>
      <c r="BS28" s="69">
        <f t="shared" si="14"/>
        <v>115</v>
      </c>
      <c r="BT28" s="69">
        <f t="shared" si="14"/>
        <v>115</v>
      </c>
      <c r="BU28" s="69">
        <f t="shared" si="14"/>
        <v>0</v>
      </c>
      <c r="BV28" s="69">
        <f t="shared" si="14"/>
        <v>0</v>
      </c>
      <c r="BW28" s="69">
        <f t="shared" si="14"/>
        <v>0</v>
      </c>
      <c r="BX28" s="69">
        <f t="shared" si="14"/>
        <v>0</v>
      </c>
      <c r="BY28" s="69">
        <f t="shared" si="14"/>
        <v>90</v>
      </c>
      <c r="BZ28" s="69">
        <f t="shared" si="14"/>
        <v>0</v>
      </c>
      <c r="CA28" s="69">
        <f t="shared" si="14"/>
        <v>20</v>
      </c>
      <c r="CB28" s="69">
        <v>77.8</v>
      </c>
      <c r="CC28" s="69">
        <v>77.8</v>
      </c>
      <c r="CD28" s="69">
        <v>47.8</v>
      </c>
      <c r="CE28" s="69">
        <v>47.8</v>
      </c>
      <c r="CF28" s="69"/>
      <c r="CG28" s="69"/>
      <c r="CH28" s="69"/>
      <c r="CI28" s="69"/>
      <c r="CJ28" s="69">
        <v>30</v>
      </c>
      <c r="CK28" s="69"/>
      <c r="CL28" s="69">
        <v>0</v>
      </c>
      <c r="CM28" s="69">
        <v>87.2</v>
      </c>
      <c r="CN28" s="69">
        <v>67.2</v>
      </c>
      <c r="CO28" s="69">
        <v>67.2</v>
      </c>
      <c r="CP28" s="69">
        <v>67.2</v>
      </c>
      <c r="CQ28" s="69"/>
      <c r="CR28" s="69"/>
      <c r="CS28" s="69"/>
      <c r="CT28" s="69"/>
      <c r="CU28" s="69">
        <v>60</v>
      </c>
      <c r="CV28" s="69"/>
      <c r="CW28" s="69">
        <v>20</v>
      </c>
      <c r="CX28" s="69">
        <f>SUM(DI28,DT28)</f>
        <v>1.3</v>
      </c>
      <c r="CY28" s="69">
        <f t="shared" si="12"/>
        <v>1.3</v>
      </c>
      <c r="CZ28" s="69">
        <f t="shared" si="7"/>
        <v>1.3</v>
      </c>
      <c r="DA28" s="69">
        <f t="shared" si="7"/>
        <v>1.3</v>
      </c>
      <c r="DB28" s="69">
        <f t="shared" si="7"/>
        <v>1.3</v>
      </c>
      <c r="DC28" s="69">
        <f t="shared" si="7"/>
        <v>0</v>
      </c>
      <c r="DD28" s="69">
        <f t="shared" si="7"/>
        <v>1.3</v>
      </c>
      <c r="DE28" s="69">
        <f t="shared" si="7"/>
        <v>0</v>
      </c>
      <c r="DF28" s="69">
        <f t="shared" si="7"/>
        <v>0</v>
      </c>
      <c r="DG28" s="69">
        <f t="shared" si="7"/>
        <v>0</v>
      </c>
      <c r="DH28" s="69">
        <f t="shared" si="7"/>
        <v>0</v>
      </c>
      <c r="DI28" s="69">
        <v>1.3</v>
      </c>
      <c r="DJ28" s="69">
        <v>1.3</v>
      </c>
      <c r="DK28" s="69">
        <v>1.3</v>
      </c>
      <c r="DL28" s="69">
        <v>1.3</v>
      </c>
      <c r="DM28" s="69">
        <v>1.3</v>
      </c>
      <c r="DN28" s="69"/>
      <c r="DO28" s="69">
        <v>1.3</v>
      </c>
      <c r="DP28" s="69"/>
      <c r="DQ28" s="69"/>
      <c r="DR28" s="69"/>
      <c r="DS28" s="69">
        <v>0</v>
      </c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74"/>
      <c r="EH28" s="76"/>
      <c r="EI28" s="47"/>
      <c r="EL28" s="68">
        <v>22</v>
      </c>
      <c r="EM28" s="68" t="s">
        <v>59</v>
      </c>
      <c r="EN28" s="73">
        <v>100</v>
      </c>
      <c r="EO28" s="73">
        <f>E28</f>
        <v>94.7898599066044</v>
      </c>
      <c r="EP28" s="73">
        <f>X28</f>
        <v>55.47031354236157</v>
      </c>
      <c r="EQ28" s="73">
        <f>I28</f>
        <v>44.52968645763843</v>
      </c>
      <c r="ER28" s="73">
        <f>K28</f>
        <v>43.52901934623082</v>
      </c>
      <c r="ES28" s="73">
        <f>M28</f>
        <v>36.19079386257505</v>
      </c>
      <c r="ET28" s="73">
        <f>O28</f>
        <v>2.33822548365577</v>
      </c>
      <c r="EU28" s="77">
        <f>V28</f>
        <v>0</v>
      </c>
      <c r="EV28" s="73">
        <f>T28</f>
        <v>3.0020013342228156</v>
      </c>
    </row>
    <row r="29" spans="1:152" s="17" customFormat="1" ht="12.75">
      <c r="A29" s="65">
        <v>23</v>
      </c>
      <c r="B29" s="68" t="s">
        <v>60</v>
      </c>
      <c r="C29" s="65">
        <v>2897</v>
      </c>
      <c r="D29" s="69">
        <v>2603</v>
      </c>
      <c r="E29" s="70">
        <f t="shared" si="0"/>
        <v>89.8515705902658</v>
      </c>
      <c r="F29" s="69">
        <v>2897</v>
      </c>
      <c r="G29" s="71">
        <f t="shared" si="1"/>
        <v>100</v>
      </c>
      <c r="H29" s="69">
        <v>1878</v>
      </c>
      <c r="I29" s="71">
        <f t="shared" si="2"/>
        <v>64.82568173973075</v>
      </c>
      <c r="J29" s="69">
        <v>1878</v>
      </c>
      <c r="K29" s="71">
        <f t="shared" si="3"/>
        <v>64.82568173973075</v>
      </c>
      <c r="L29" s="69">
        <v>1878</v>
      </c>
      <c r="M29" s="71">
        <f t="shared" si="8"/>
        <v>64.82568173973075</v>
      </c>
      <c r="N29" s="69">
        <v>103</v>
      </c>
      <c r="O29" s="71">
        <f t="shared" si="4"/>
        <v>3.5554021401449774</v>
      </c>
      <c r="P29" s="69"/>
      <c r="Q29" s="69">
        <v>50</v>
      </c>
      <c r="R29" s="69">
        <v>53</v>
      </c>
      <c r="S29" s="69"/>
      <c r="T29" s="71">
        <f t="shared" si="9"/>
        <v>0</v>
      </c>
      <c r="U29" s="69"/>
      <c r="V29" s="71">
        <f t="shared" si="10"/>
        <v>0</v>
      </c>
      <c r="W29" s="69">
        <v>1019</v>
      </c>
      <c r="X29" s="73">
        <f t="shared" si="11"/>
        <v>35.174318260269246</v>
      </c>
      <c r="Y29" s="69">
        <f t="shared" si="13"/>
        <v>2709</v>
      </c>
      <c r="Z29" s="69">
        <f t="shared" si="13"/>
        <v>1709</v>
      </c>
      <c r="AA29" s="69">
        <f t="shared" si="13"/>
        <v>1709</v>
      </c>
      <c r="AB29" s="69">
        <f t="shared" si="13"/>
        <v>1709</v>
      </c>
      <c r="AC29" s="69">
        <f t="shared" si="13"/>
        <v>103</v>
      </c>
      <c r="AD29" s="69">
        <f t="shared" si="13"/>
        <v>0</v>
      </c>
      <c r="AE29" s="69">
        <f t="shared" si="13"/>
        <v>50</v>
      </c>
      <c r="AF29" s="69">
        <f t="shared" si="13"/>
        <v>53</v>
      </c>
      <c r="AG29" s="69">
        <f t="shared" si="13"/>
        <v>0</v>
      </c>
      <c r="AH29" s="72">
        <f t="shared" si="13"/>
        <v>0</v>
      </c>
      <c r="AI29" s="72">
        <f t="shared" si="13"/>
        <v>1000</v>
      </c>
      <c r="AJ29" s="69">
        <v>483</v>
      </c>
      <c r="AK29" s="69">
        <v>311</v>
      </c>
      <c r="AL29" s="69">
        <v>311</v>
      </c>
      <c r="AM29" s="69">
        <v>311</v>
      </c>
      <c r="AN29" s="69">
        <v>53</v>
      </c>
      <c r="AO29" s="69"/>
      <c r="AP29" s="69"/>
      <c r="AQ29" s="69">
        <v>53</v>
      </c>
      <c r="AR29" s="69"/>
      <c r="AS29" s="69"/>
      <c r="AT29" s="69">
        <v>172</v>
      </c>
      <c r="AU29" s="69">
        <v>1615</v>
      </c>
      <c r="AV29" s="69">
        <v>941</v>
      </c>
      <c r="AW29" s="69">
        <v>941</v>
      </c>
      <c r="AX29" s="69">
        <v>941</v>
      </c>
      <c r="AY29" s="69"/>
      <c r="AZ29" s="69"/>
      <c r="BA29" s="69"/>
      <c r="BB29" s="69"/>
      <c r="BC29" s="69"/>
      <c r="BD29" s="69"/>
      <c r="BE29" s="69">
        <v>674</v>
      </c>
      <c r="BF29" s="69">
        <v>611</v>
      </c>
      <c r="BG29" s="69">
        <v>457</v>
      </c>
      <c r="BH29" s="69">
        <v>457</v>
      </c>
      <c r="BI29" s="69">
        <v>457</v>
      </c>
      <c r="BJ29" s="69">
        <v>50</v>
      </c>
      <c r="BK29" s="69"/>
      <c r="BL29" s="69">
        <v>50</v>
      </c>
      <c r="BM29" s="69"/>
      <c r="BN29" s="69"/>
      <c r="BO29" s="69"/>
      <c r="BP29" s="69">
        <v>154</v>
      </c>
      <c r="BQ29" s="69">
        <f t="shared" si="14"/>
        <v>178</v>
      </c>
      <c r="BR29" s="69">
        <f t="shared" si="14"/>
        <v>159</v>
      </c>
      <c r="BS29" s="69">
        <f t="shared" si="14"/>
        <v>159</v>
      </c>
      <c r="BT29" s="69">
        <f t="shared" si="14"/>
        <v>159</v>
      </c>
      <c r="BU29" s="69">
        <f t="shared" si="14"/>
        <v>0</v>
      </c>
      <c r="BV29" s="69">
        <f t="shared" si="14"/>
        <v>0</v>
      </c>
      <c r="BW29" s="69">
        <f t="shared" si="14"/>
        <v>0</v>
      </c>
      <c r="BX29" s="69">
        <f t="shared" si="14"/>
        <v>0</v>
      </c>
      <c r="BY29" s="69">
        <f t="shared" si="14"/>
        <v>0</v>
      </c>
      <c r="BZ29" s="69">
        <f t="shared" si="14"/>
        <v>0</v>
      </c>
      <c r="CA29" s="69">
        <f t="shared" si="14"/>
        <v>19</v>
      </c>
      <c r="CB29" s="69">
        <v>159</v>
      </c>
      <c r="CC29" s="69">
        <v>159</v>
      </c>
      <c r="CD29" s="69">
        <v>159</v>
      </c>
      <c r="CE29" s="69">
        <v>159</v>
      </c>
      <c r="CF29" s="69"/>
      <c r="CG29" s="69"/>
      <c r="CH29" s="69"/>
      <c r="CI29" s="69"/>
      <c r="CJ29" s="69"/>
      <c r="CK29" s="69"/>
      <c r="CL29" s="69">
        <v>0</v>
      </c>
      <c r="CM29" s="69">
        <v>19</v>
      </c>
      <c r="CN29" s="69"/>
      <c r="CO29" s="69"/>
      <c r="CP29" s="69"/>
      <c r="CQ29" s="69"/>
      <c r="CR29" s="69"/>
      <c r="CS29" s="69"/>
      <c r="CT29" s="69"/>
      <c r="CU29" s="69"/>
      <c r="CV29" s="69"/>
      <c r="CW29" s="69">
        <v>19</v>
      </c>
      <c r="CX29" s="69">
        <f t="shared" si="12"/>
        <v>10</v>
      </c>
      <c r="CY29" s="69">
        <f t="shared" si="12"/>
        <v>10</v>
      </c>
      <c r="CZ29" s="69">
        <f t="shared" si="7"/>
        <v>10</v>
      </c>
      <c r="DA29" s="69">
        <f t="shared" si="7"/>
        <v>10</v>
      </c>
      <c r="DB29" s="69">
        <f t="shared" si="7"/>
        <v>0</v>
      </c>
      <c r="DC29" s="69">
        <f t="shared" si="7"/>
        <v>0</v>
      </c>
      <c r="DD29" s="69">
        <f t="shared" si="7"/>
        <v>0</v>
      </c>
      <c r="DE29" s="69">
        <f t="shared" si="7"/>
        <v>0</v>
      </c>
      <c r="DF29" s="69">
        <f t="shared" si="7"/>
        <v>0</v>
      </c>
      <c r="DG29" s="69">
        <f t="shared" si="7"/>
        <v>0</v>
      </c>
      <c r="DH29" s="69">
        <f t="shared" si="7"/>
        <v>0</v>
      </c>
      <c r="DI29" s="69">
        <v>10</v>
      </c>
      <c r="DJ29" s="69">
        <v>10</v>
      </c>
      <c r="DK29" s="69">
        <v>10</v>
      </c>
      <c r="DL29" s="69">
        <v>10</v>
      </c>
      <c r="DM29" s="69"/>
      <c r="DN29" s="69"/>
      <c r="DO29" s="69"/>
      <c r="DP29" s="69"/>
      <c r="DQ29" s="69"/>
      <c r="DR29" s="69"/>
      <c r="DS29" s="69">
        <v>0</v>
      </c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74"/>
      <c r="EH29" s="78"/>
      <c r="EI29" s="47"/>
      <c r="EL29" s="68">
        <v>23</v>
      </c>
      <c r="EM29" s="68" t="s">
        <v>60</v>
      </c>
      <c r="EN29" s="73">
        <v>100</v>
      </c>
      <c r="EO29" s="73">
        <f>E29</f>
        <v>89.8515705902658</v>
      </c>
      <c r="EP29" s="73">
        <f>X29</f>
        <v>35.174318260269246</v>
      </c>
      <c r="EQ29" s="73">
        <f>I29</f>
        <v>64.82568173973075</v>
      </c>
      <c r="ER29" s="73">
        <f>K29</f>
        <v>64.82568173973075</v>
      </c>
      <c r="ES29" s="73">
        <f>M29</f>
        <v>64.82568173973075</v>
      </c>
      <c r="ET29" s="73">
        <f>O29</f>
        <v>3.5554021401449774</v>
      </c>
      <c r="EU29" s="77">
        <f>V29</f>
        <v>0</v>
      </c>
      <c r="EV29" s="73">
        <f>T29</f>
        <v>0</v>
      </c>
    </row>
    <row r="30" spans="1:152" s="17" customFormat="1" ht="12.75">
      <c r="A30" s="65">
        <v>24</v>
      </c>
      <c r="B30" s="68" t="s">
        <v>61</v>
      </c>
      <c r="C30" s="65">
        <v>5034</v>
      </c>
      <c r="D30" s="69">
        <v>4351</v>
      </c>
      <c r="E30" s="70">
        <f t="shared" si="0"/>
        <v>96.02736702714633</v>
      </c>
      <c r="F30" s="69">
        <v>4531</v>
      </c>
      <c r="G30" s="71">
        <f t="shared" si="1"/>
        <v>90.00794596742153</v>
      </c>
      <c r="H30" s="69">
        <v>1287</v>
      </c>
      <c r="I30" s="71">
        <f t="shared" si="2"/>
        <v>28.404325755903777</v>
      </c>
      <c r="J30" s="69">
        <v>1287</v>
      </c>
      <c r="K30" s="71">
        <f t="shared" si="3"/>
        <v>28.404325755903777</v>
      </c>
      <c r="L30" s="69">
        <v>1287</v>
      </c>
      <c r="M30" s="71">
        <f t="shared" si="8"/>
        <v>28.404325755903777</v>
      </c>
      <c r="N30" s="69"/>
      <c r="O30" s="71">
        <f t="shared" si="4"/>
        <v>0</v>
      </c>
      <c r="P30" s="69"/>
      <c r="Q30" s="69"/>
      <c r="R30" s="69"/>
      <c r="S30" s="69"/>
      <c r="T30" s="71">
        <f t="shared" si="9"/>
        <v>0</v>
      </c>
      <c r="U30" s="69"/>
      <c r="V30" s="71">
        <f t="shared" si="10"/>
        <v>0</v>
      </c>
      <c r="W30" s="69">
        <v>3244</v>
      </c>
      <c r="X30" s="73">
        <f t="shared" si="11"/>
        <v>71.59567424409623</v>
      </c>
      <c r="Y30" s="69">
        <f t="shared" si="13"/>
        <v>4461</v>
      </c>
      <c r="Z30" s="69">
        <f t="shared" si="13"/>
        <v>1217</v>
      </c>
      <c r="AA30" s="69">
        <f t="shared" si="13"/>
        <v>1217</v>
      </c>
      <c r="AB30" s="69">
        <f t="shared" si="13"/>
        <v>1217</v>
      </c>
      <c r="AC30" s="69">
        <f t="shared" si="13"/>
        <v>0</v>
      </c>
      <c r="AD30" s="69">
        <f t="shared" si="13"/>
        <v>0</v>
      </c>
      <c r="AE30" s="69">
        <f t="shared" si="13"/>
        <v>0</v>
      </c>
      <c r="AF30" s="69">
        <f t="shared" si="13"/>
        <v>0</v>
      </c>
      <c r="AG30" s="69">
        <f t="shared" si="13"/>
        <v>0</v>
      </c>
      <c r="AH30" s="72">
        <f t="shared" si="13"/>
        <v>0</v>
      </c>
      <c r="AI30" s="72">
        <f t="shared" si="13"/>
        <v>3244</v>
      </c>
      <c r="AJ30" s="69">
        <v>816</v>
      </c>
      <c r="AK30" s="69">
        <v>100</v>
      </c>
      <c r="AL30" s="69">
        <v>100</v>
      </c>
      <c r="AM30" s="69">
        <v>100</v>
      </c>
      <c r="AN30" s="69"/>
      <c r="AO30" s="69"/>
      <c r="AP30" s="69"/>
      <c r="AQ30" s="69"/>
      <c r="AR30" s="69"/>
      <c r="AS30" s="69"/>
      <c r="AT30" s="69">
        <v>716</v>
      </c>
      <c r="AU30" s="69">
        <v>2752</v>
      </c>
      <c r="AV30" s="69">
        <v>484</v>
      </c>
      <c r="AW30" s="69">
        <v>484</v>
      </c>
      <c r="AX30" s="69">
        <v>484</v>
      </c>
      <c r="AY30" s="69"/>
      <c r="AZ30" s="69"/>
      <c r="BA30" s="69"/>
      <c r="BB30" s="69"/>
      <c r="BC30" s="69"/>
      <c r="BD30" s="69"/>
      <c r="BE30" s="69">
        <v>2268</v>
      </c>
      <c r="BF30" s="69">
        <v>893</v>
      </c>
      <c r="BG30" s="69">
        <v>633</v>
      </c>
      <c r="BH30" s="69">
        <v>633</v>
      </c>
      <c r="BI30" s="69">
        <v>633</v>
      </c>
      <c r="BJ30" s="69"/>
      <c r="BK30" s="69"/>
      <c r="BL30" s="69"/>
      <c r="BM30" s="69"/>
      <c r="BN30" s="69"/>
      <c r="BO30" s="69"/>
      <c r="BP30" s="69">
        <v>260</v>
      </c>
      <c r="BQ30" s="69">
        <f t="shared" si="14"/>
        <v>70</v>
      </c>
      <c r="BR30" s="69">
        <f t="shared" si="14"/>
        <v>70</v>
      </c>
      <c r="BS30" s="69">
        <f t="shared" si="14"/>
        <v>70</v>
      </c>
      <c r="BT30" s="69">
        <f t="shared" si="14"/>
        <v>70</v>
      </c>
      <c r="BU30" s="69">
        <f t="shared" si="14"/>
        <v>0</v>
      </c>
      <c r="BV30" s="69">
        <f t="shared" si="14"/>
        <v>0</v>
      </c>
      <c r="BW30" s="69">
        <f t="shared" si="14"/>
        <v>0</v>
      </c>
      <c r="BX30" s="69">
        <f t="shared" si="14"/>
        <v>0</v>
      </c>
      <c r="BY30" s="69">
        <f t="shared" si="14"/>
        <v>0</v>
      </c>
      <c r="BZ30" s="69">
        <f t="shared" si="14"/>
        <v>0</v>
      </c>
      <c r="CA30" s="69">
        <f t="shared" si="14"/>
        <v>0</v>
      </c>
      <c r="CB30" s="69">
        <v>70</v>
      </c>
      <c r="CC30" s="69">
        <v>70</v>
      </c>
      <c r="CD30" s="69">
        <v>70</v>
      </c>
      <c r="CE30" s="69">
        <v>70</v>
      </c>
      <c r="CF30" s="69"/>
      <c r="CG30" s="69"/>
      <c r="CH30" s="69"/>
      <c r="CI30" s="69"/>
      <c r="CJ30" s="69"/>
      <c r="CK30" s="69"/>
      <c r="CL30" s="69">
        <v>0</v>
      </c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>
        <f t="shared" si="12"/>
        <v>0</v>
      </c>
      <c r="CY30" s="69">
        <f t="shared" si="12"/>
        <v>0</v>
      </c>
      <c r="CZ30" s="69">
        <f t="shared" si="7"/>
        <v>0</v>
      </c>
      <c r="DA30" s="69">
        <f t="shared" si="7"/>
        <v>0</v>
      </c>
      <c r="DB30" s="69">
        <f t="shared" si="7"/>
        <v>0</v>
      </c>
      <c r="DC30" s="69">
        <f t="shared" si="7"/>
        <v>0</v>
      </c>
      <c r="DD30" s="69">
        <f t="shared" si="7"/>
        <v>0</v>
      </c>
      <c r="DE30" s="69">
        <f t="shared" si="7"/>
        <v>0</v>
      </c>
      <c r="DF30" s="69">
        <f t="shared" si="7"/>
        <v>0</v>
      </c>
      <c r="DG30" s="69">
        <f t="shared" si="7"/>
        <v>0</v>
      </c>
      <c r="DH30" s="69">
        <f t="shared" si="7"/>
        <v>0</v>
      </c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74"/>
      <c r="EH30" s="76"/>
      <c r="EI30" s="47"/>
      <c r="EL30" s="68">
        <v>24</v>
      </c>
      <c r="EM30" s="68" t="s">
        <v>61</v>
      </c>
      <c r="EN30" s="73">
        <v>90</v>
      </c>
      <c r="EO30" s="73">
        <f>E30</f>
        <v>96.02736702714633</v>
      </c>
      <c r="EP30" s="73">
        <f>X30</f>
        <v>71.59567424409623</v>
      </c>
      <c r="EQ30" s="73">
        <f>I30</f>
        <v>28.404325755903777</v>
      </c>
      <c r="ER30" s="73">
        <f>K30</f>
        <v>28.404325755903777</v>
      </c>
      <c r="ES30" s="73">
        <f>M30</f>
        <v>28.404325755903777</v>
      </c>
      <c r="ET30" s="73">
        <f>O30</f>
        <v>0</v>
      </c>
      <c r="EU30" s="77">
        <f>V30</f>
        <v>0</v>
      </c>
      <c r="EV30" s="73">
        <f>T30</f>
        <v>0</v>
      </c>
    </row>
    <row r="31" spans="1:152" s="17" customFormat="1" ht="12.75">
      <c r="A31" s="65">
        <v>25</v>
      </c>
      <c r="B31" s="68" t="s">
        <v>62</v>
      </c>
      <c r="C31" s="65">
        <v>308</v>
      </c>
      <c r="D31" s="69"/>
      <c r="E31" s="70">
        <f t="shared" si="0"/>
        <v>0</v>
      </c>
      <c r="F31" s="69">
        <v>297</v>
      </c>
      <c r="G31" s="71">
        <f t="shared" si="1"/>
        <v>96.42857142857143</v>
      </c>
      <c r="H31" s="69">
        <v>240</v>
      </c>
      <c r="I31" s="71">
        <f t="shared" si="2"/>
        <v>80.8080808080808</v>
      </c>
      <c r="J31" s="69">
        <v>240</v>
      </c>
      <c r="K31" s="71">
        <f t="shared" si="3"/>
        <v>80.8080808080808</v>
      </c>
      <c r="L31" s="69">
        <v>240</v>
      </c>
      <c r="M31" s="71">
        <f t="shared" si="8"/>
        <v>80.8080808080808</v>
      </c>
      <c r="N31" s="69"/>
      <c r="O31" s="71">
        <f t="shared" si="4"/>
        <v>0</v>
      </c>
      <c r="P31" s="69"/>
      <c r="Q31" s="69"/>
      <c r="R31" s="69"/>
      <c r="S31" s="69"/>
      <c r="T31" s="71">
        <f t="shared" si="9"/>
        <v>0</v>
      </c>
      <c r="U31" s="69"/>
      <c r="V31" s="71">
        <f t="shared" si="10"/>
        <v>0</v>
      </c>
      <c r="W31" s="69">
        <v>57</v>
      </c>
      <c r="X31" s="73">
        <f t="shared" si="11"/>
        <v>19.19191919191919</v>
      </c>
      <c r="Y31" s="69">
        <f t="shared" si="13"/>
        <v>257</v>
      </c>
      <c r="Z31" s="69">
        <f t="shared" si="13"/>
        <v>240</v>
      </c>
      <c r="AA31" s="69">
        <f t="shared" si="13"/>
        <v>240</v>
      </c>
      <c r="AB31" s="69">
        <f t="shared" si="13"/>
        <v>240</v>
      </c>
      <c r="AC31" s="69">
        <f t="shared" si="13"/>
        <v>0</v>
      </c>
      <c r="AD31" s="69">
        <f t="shared" si="13"/>
        <v>0</v>
      </c>
      <c r="AE31" s="69">
        <f t="shared" si="13"/>
        <v>0</v>
      </c>
      <c r="AF31" s="69">
        <f t="shared" si="13"/>
        <v>0</v>
      </c>
      <c r="AG31" s="69">
        <f t="shared" si="13"/>
        <v>0</v>
      </c>
      <c r="AH31" s="72">
        <f t="shared" si="13"/>
        <v>0</v>
      </c>
      <c r="AI31" s="72">
        <f t="shared" si="13"/>
        <v>17</v>
      </c>
      <c r="AJ31" s="69">
        <v>50</v>
      </c>
      <c r="AK31" s="69">
        <v>50</v>
      </c>
      <c r="AL31" s="69">
        <v>50</v>
      </c>
      <c r="AM31" s="69">
        <v>50</v>
      </c>
      <c r="AN31" s="69"/>
      <c r="AO31" s="69"/>
      <c r="AP31" s="69"/>
      <c r="AQ31" s="69"/>
      <c r="AR31" s="69"/>
      <c r="AS31" s="69"/>
      <c r="AT31" s="69">
        <v>0</v>
      </c>
      <c r="AU31" s="69">
        <v>100</v>
      </c>
      <c r="AV31" s="69">
        <v>100</v>
      </c>
      <c r="AW31" s="69">
        <v>100</v>
      </c>
      <c r="AX31" s="69">
        <v>100</v>
      </c>
      <c r="AY31" s="69"/>
      <c r="AZ31" s="69"/>
      <c r="BA31" s="69"/>
      <c r="BB31" s="69"/>
      <c r="BC31" s="69"/>
      <c r="BD31" s="69"/>
      <c r="BE31" s="69">
        <v>0</v>
      </c>
      <c r="BF31" s="69">
        <v>107</v>
      </c>
      <c r="BG31" s="69">
        <v>90</v>
      </c>
      <c r="BH31" s="69">
        <v>90</v>
      </c>
      <c r="BI31" s="69">
        <v>90</v>
      </c>
      <c r="BJ31" s="69"/>
      <c r="BK31" s="69"/>
      <c r="BL31" s="69"/>
      <c r="BM31" s="69"/>
      <c r="BN31" s="69"/>
      <c r="BO31" s="69"/>
      <c r="BP31" s="69">
        <v>17</v>
      </c>
      <c r="BQ31" s="69">
        <f t="shared" si="14"/>
        <v>40</v>
      </c>
      <c r="BR31" s="69">
        <f t="shared" si="14"/>
        <v>0</v>
      </c>
      <c r="BS31" s="69">
        <f t="shared" si="14"/>
        <v>0</v>
      </c>
      <c r="BT31" s="69">
        <f t="shared" si="14"/>
        <v>0</v>
      </c>
      <c r="BU31" s="69">
        <f t="shared" si="14"/>
        <v>0</v>
      </c>
      <c r="BV31" s="69">
        <f t="shared" si="14"/>
        <v>0</v>
      </c>
      <c r="BW31" s="69">
        <f t="shared" si="14"/>
        <v>0</v>
      </c>
      <c r="BX31" s="69">
        <f t="shared" si="14"/>
        <v>0</v>
      </c>
      <c r="BY31" s="69">
        <f t="shared" si="14"/>
        <v>0</v>
      </c>
      <c r="BZ31" s="69">
        <f t="shared" si="14"/>
        <v>0</v>
      </c>
      <c r="CA31" s="69">
        <f t="shared" si="14"/>
        <v>40</v>
      </c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>
        <v>40</v>
      </c>
      <c r="CN31" s="69"/>
      <c r="CO31" s="69"/>
      <c r="CP31" s="69"/>
      <c r="CQ31" s="69"/>
      <c r="CR31" s="69"/>
      <c r="CS31" s="69"/>
      <c r="CT31" s="69"/>
      <c r="CU31" s="69"/>
      <c r="CV31" s="69"/>
      <c r="CW31" s="69">
        <v>40</v>
      </c>
      <c r="CX31" s="69">
        <f t="shared" si="12"/>
        <v>0</v>
      </c>
      <c r="CY31" s="69">
        <f t="shared" si="12"/>
        <v>0</v>
      </c>
      <c r="CZ31" s="69">
        <f t="shared" si="7"/>
        <v>0</v>
      </c>
      <c r="DA31" s="69">
        <f t="shared" si="7"/>
        <v>0</v>
      </c>
      <c r="DB31" s="69">
        <f t="shared" si="7"/>
        <v>0</v>
      </c>
      <c r="DC31" s="69">
        <f t="shared" si="7"/>
        <v>0</v>
      </c>
      <c r="DD31" s="69">
        <f t="shared" si="7"/>
        <v>0</v>
      </c>
      <c r="DE31" s="69">
        <f t="shared" si="7"/>
        <v>0</v>
      </c>
      <c r="DF31" s="69">
        <f t="shared" si="7"/>
        <v>0</v>
      </c>
      <c r="DG31" s="69">
        <f t="shared" si="7"/>
        <v>0</v>
      </c>
      <c r="DH31" s="69">
        <f t="shared" si="7"/>
        <v>0</v>
      </c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74"/>
      <c r="EH31" s="76"/>
      <c r="EI31" s="47"/>
      <c r="EL31" s="68">
        <v>25</v>
      </c>
      <c r="EM31" s="68" t="s">
        <v>62</v>
      </c>
      <c r="EN31" s="73">
        <v>96</v>
      </c>
      <c r="EO31" s="73">
        <f>E31</f>
        <v>0</v>
      </c>
      <c r="EP31" s="73">
        <f>X31</f>
        <v>19.19191919191919</v>
      </c>
      <c r="EQ31" s="73">
        <f>I31</f>
        <v>80.8080808080808</v>
      </c>
      <c r="ER31" s="73">
        <f>K31</f>
        <v>80.8080808080808</v>
      </c>
      <c r="ES31" s="73">
        <f>M31</f>
        <v>80.8080808080808</v>
      </c>
      <c r="ET31" s="73">
        <f>O31</f>
        <v>0</v>
      </c>
      <c r="EU31" s="77">
        <f>V31</f>
        <v>0</v>
      </c>
      <c r="EV31" s="73">
        <f>T31</f>
        <v>0</v>
      </c>
    </row>
    <row r="32" spans="1:152" s="18" customFormat="1" ht="12.75">
      <c r="A32" s="79"/>
      <c r="B32" s="80" t="s">
        <v>63</v>
      </c>
      <c r="C32" s="79">
        <f>SUM(C7:C31)</f>
        <v>75537</v>
      </c>
      <c r="D32" s="75">
        <f>SUM(D7:D31)</f>
        <v>65069.40000000001</v>
      </c>
      <c r="E32" s="81">
        <f t="shared" si="0"/>
        <v>87.25246728169923</v>
      </c>
      <c r="F32" s="75">
        <f>SUM(F7:F31)</f>
        <v>74576</v>
      </c>
      <c r="G32" s="82">
        <f t="shared" si="1"/>
        <v>98.72777579199598</v>
      </c>
      <c r="H32" s="75">
        <f>SUM(H7:H31)</f>
        <v>23267.3</v>
      </c>
      <c r="I32" s="82">
        <f t="shared" si="2"/>
        <v>31.199447543445615</v>
      </c>
      <c r="J32" s="75">
        <f>SUM(J7:J31)</f>
        <v>18528.1</v>
      </c>
      <c r="K32" s="82">
        <f>SUM(J32/F32)*100</f>
        <v>24.84458807122935</v>
      </c>
      <c r="L32" s="75">
        <f>SUM(L7:L31)</f>
        <v>16860.7</v>
      </c>
      <c r="M32" s="82">
        <f t="shared" si="8"/>
        <v>22.60874812272045</v>
      </c>
      <c r="N32" s="75">
        <f>SUM(N7:N31)</f>
        <v>6106.7</v>
      </c>
      <c r="O32" s="82">
        <f t="shared" si="4"/>
        <v>8.188559322033898</v>
      </c>
      <c r="P32" s="75">
        <f>SUM(P7:P31)</f>
        <v>1164.7</v>
      </c>
      <c r="Q32" s="75">
        <f>SUM(Q7:Q31)</f>
        <v>2791.7000000000003</v>
      </c>
      <c r="R32" s="75">
        <f>SUM(R7:R31)</f>
        <v>2150.2999999999997</v>
      </c>
      <c r="S32" s="75">
        <f>SUM(S7:S31)</f>
        <v>677.2</v>
      </c>
      <c r="T32" s="82">
        <f t="shared" si="9"/>
        <v>0.9080669384252307</v>
      </c>
      <c r="U32" s="75">
        <f>SUM(U7:U31)</f>
        <v>445.70000000000005</v>
      </c>
      <c r="V32" s="82">
        <f t="shared" si="10"/>
        <v>0.5976453550740185</v>
      </c>
      <c r="W32" s="75">
        <f>SUM(W7:W31)</f>
        <v>51308.7</v>
      </c>
      <c r="X32" s="73">
        <f t="shared" si="11"/>
        <v>68.80055245655439</v>
      </c>
      <c r="Y32" s="75">
        <f>SUM(Y7:Y31)</f>
        <v>69826.9</v>
      </c>
      <c r="Z32" s="75">
        <f>SUM(Z7:Z31)</f>
        <v>21636.2</v>
      </c>
      <c r="AA32" s="75">
        <f aca="true" t="shared" si="15" ref="AA32:CL32">SUM(AA7:AA31)</f>
        <v>17508.800000000003</v>
      </c>
      <c r="AB32" s="75">
        <f t="shared" si="15"/>
        <v>15926.400000000001</v>
      </c>
      <c r="AC32" s="75">
        <f t="shared" si="15"/>
        <v>5674.5</v>
      </c>
      <c r="AD32" s="75">
        <f t="shared" si="15"/>
        <v>915.3</v>
      </c>
      <c r="AE32" s="75">
        <f t="shared" si="15"/>
        <v>2648.0000000000005</v>
      </c>
      <c r="AF32" s="75">
        <f t="shared" si="15"/>
        <v>2111.2</v>
      </c>
      <c r="AG32" s="75">
        <f>SUM(AG7:AG31)</f>
        <v>503.29999999999995</v>
      </c>
      <c r="AH32" s="75">
        <f t="shared" si="15"/>
        <v>263.20000000000005</v>
      </c>
      <c r="AI32" s="75">
        <f>SUM(AI7:AI31)</f>
        <v>48190.7</v>
      </c>
      <c r="AJ32" s="75">
        <f t="shared" si="15"/>
        <v>18308</v>
      </c>
      <c r="AK32" s="75">
        <f t="shared" si="15"/>
        <v>5227.900000000001</v>
      </c>
      <c r="AL32" s="75">
        <f t="shared" si="15"/>
        <v>4148.1</v>
      </c>
      <c r="AM32" s="75">
        <f t="shared" si="15"/>
        <v>3270.9</v>
      </c>
      <c r="AN32" s="75">
        <f t="shared" si="15"/>
        <v>1230.4</v>
      </c>
      <c r="AO32" s="75">
        <f t="shared" si="15"/>
        <v>193.5</v>
      </c>
      <c r="AP32" s="75">
        <f t="shared" si="15"/>
        <v>487.5</v>
      </c>
      <c r="AQ32" s="75">
        <f t="shared" si="15"/>
        <v>549.4000000000001</v>
      </c>
      <c r="AR32" s="75">
        <f t="shared" si="15"/>
        <v>267.3</v>
      </c>
      <c r="AS32" s="75">
        <f t="shared" si="15"/>
        <v>142</v>
      </c>
      <c r="AT32" s="75">
        <f t="shared" si="15"/>
        <v>13080.1</v>
      </c>
      <c r="AU32" s="75">
        <f t="shared" si="15"/>
        <v>30265.100000000006</v>
      </c>
      <c r="AV32" s="75">
        <f t="shared" si="15"/>
        <v>6701.7</v>
      </c>
      <c r="AW32" s="75">
        <f t="shared" si="15"/>
        <v>5496.1</v>
      </c>
      <c r="AX32" s="75">
        <f t="shared" si="15"/>
        <v>5124.3</v>
      </c>
      <c r="AY32" s="75">
        <f t="shared" si="15"/>
        <v>1659</v>
      </c>
      <c r="AZ32" s="75">
        <f t="shared" si="15"/>
        <v>397</v>
      </c>
      <c r="BA32" s="75">
        <f t="shared" si="15"/>
        <v>616.3</v>
      </c>
      <c r="BB32" s="75">
        <f t="shared" si="15"/>
        <v>645.7</v>
      </c>
      <c r="BC32" s="75">
        <f t="shared" si="15"/>
        <v>196.1</v>
      </c>
      <c r="BD32" s="75">
        <f t="shared" si="15"/>
        <v>96.19999999999999</v>
      </c>
      <c r="BE32" s="75">
        <f t="shared" si="15"/>
        <v>23563.400000000005</v>
      </c>
      <c r="BF32" s="75">
        <f t="shared" si="15"/>
        <v>21253.800000000003</v>
      </c>
      <c r="BG32" s="75">
        <f t="shared" si="15"/>
        <v>9706.6</v>
      </c>
      <c r="BH32" s="75">
        <f t="shared" si="15"/>
        <v>7864.599999999999</v>
      </c>
      <c r="BI32" s="75">
        <f t="shared" si="15"/>
        <v>7531.200000000001</v>
      </c>
      <c r="BJ32" s="75">
        <f t="shared" si="15"/>
        <v>2785.1</v>
      </c>
      <c r="BK32" s="75">
        <f t="shared" si="15"/>
        <v>324.8</v>
      </c>
      <c r="BL32" s="75">
        <f t="shared" si="15"/>
        <v>1544.2</v>
      </c>
      <c r="BM32" s="75">
        <f t="shared" si="15"/>
        <v>916.1</v>
      </c>
      <c r="BN32" s="75">
        <f t="shared" si="15"/>
        <v>39.9</v>
      </c>
      <c r="BO32" s="75">
        <f t="shared" si="15"/>
        <v>25</v>
      </c>
      <c r="BP32" s="75">
        <f t="shared" si="15"/>
        <v>11547.2</v>
      </c>
      <c r="BQ32" s="75">
        <f t="shared" si="15"/>
        <v>4717.5</v>
      </c>
      <c r="BR32" s="75">
        <f t="shared" si="15"/>
        <v>1599.5</v>
      </c>
      <c r="BS32" s="75">
        <f t="shared" si="15"/>
        <v>987.7</v>
      </c>
      <c r="BT32" s="75">
        <f t="shared" si="15"/>
        <v>902.7</v>
      </c>
      <c r="BU32" s="75">
        <f t="shared" si="15"/>
        <v>421.3</v>
      </c>
      <c r="BV32" s="75">
        <f t="shared" si="15"/>
        <v>249.4</v>
      </c>
      <c r="BW32" s="75">
        <f t="shared" si="15"/>
        <v>142.39999999999998</v>
      </c>
      <c r="BX32" s="75">
        <f t="shared" si="15"/>
        <v>29.5</v>
      </c>
      <c r="BY32" s="75">
        <f t="shared" si="15"/>
        <v>170.2</v>
      </c>
      <c r="BZ32" s="75">
        <f t="shared" si="15"/>
        <v>182.5</v>
      </c>
      <c r="CA32" s="75">
        <f t="shared" si="15"/>
        <v>3118</v>
      </c>
      <c r="CB32" s="75">
        <f t="shared" si="15"/>
        <v>3674.3</v>
      </c>
      <c r="CC32" s="75">
        <f t="shared" si="15"/>
        <v>1203.1</v>
      </c>
      <c r="CD32" s="75">
        <f t="shared" si="15"/>
        <v>700.8</v>
      </c>
      <c r="CE32" s="75">
        <f t="shared" si="15"/>
        <v>615.8</v>
      </c>
      <c r="CF32" s="75">
        <f t="shared" si="15"/>
        <v>264.1</v>
      </c>
      <c r="CG32" s="75">
        <f t="shared" si="15"/>
        <v>156.8</v>
      </c>
      <c r="CH32" s="75">
        <f t="shared" si="15"/>
        <v>77.8</v>
      </c>
      <c r="CI32" s="75">
        <f t="shared" si="15"/>
        <v>29.5</v>
      </c>
      <c r="CJ32" s="75">
        <f t="shared" si="15"/>
        <v>110.2</v>
      </c>
      <c r="CK32" s="75">
        <f t="shared" si="15"/>
        <v>182.5</v>
      </c>
      <c r="CL32" s="75">
        <f t="shared" si="15"/>
        <v>2471.2000000000003</v>
      </c>
      <c r="CM32" s="75">
        <f aca="true" t="shared" si="16" ref="CM32:ED32">SUM(CM7:CM31)</f>
        <v>1043.2</v>
      </c>
      <c r="CN32" s="75">
        <f t="shared" si="16"/>
        <v>396.4</v>
      </c>
      <c r="CO32" s="75">
        <f t="shared" si="16"/>
        <v>286.9</v>
      </c>
      <c r="CP32" s="75">
        <f t="shared" si="16"/>
        <v>286.9</v>
      </c>
      <c r="CQ32" s="75">
        <f t="shared" si="16"/>
        <v>157.2</v>
      </c>
      <c r="CR32" s="75">
        <f t="shared" si="16"/>
        <v>92.6</v>
      </c>
      <c r="CS32" s="75">
        <f t="shared" si="16"/>
        <v>64.6</v>
      </c>
      <c r="CT32" s="75">
        <f t="shared" si="16"/>
        <v>0</v>
      </c>
      <c r="CU32" s="75">
        <f t="shared" si="16"/>
        <v>60</v>
      </c>
      <c r="CV32" s="75">
        <f t="shared" si="16"/>
        <v>0</v>
      </c>
      <c r="CW32" s="75">
        <f t="shared" si="16"/>
        <v>646.8</v>
      </c>
      <c r="CX32" s="75">
        <f t="shared" si="16"/>
        <v>31.6</v>
      </c>
      <c r="CY32" s="75">
        <f t="shared" si="16"/>
        <v>31.6</v>
      </c>
      <c r="CZ32" s="75">
        <f t="shared" si="16"/>
        <v>31.6</v>
      </c>
      <c r="DA32" s="75">
        <f t="shared" si="16"/>
        <v>31.6</v>
      </c>
      <c r="DB32" s="75">
        <f t="shared" si="16"/>
        <v>10.9</v>
      </c>
      <c r="DC32" s="75">
        <f t="shared" si="16"/>
        <v>0</v>
      </c>
      <c r="DD32" s="75">
        <f t="shared" si="16"/>
        <v>1.3</v>
      </c>
      <c r="DE32" s="75">
        <f t="shared" si="16"/>
        <v>9.6</v>
      </c>
      <c r="DF32" s="75">
        <f t="shared" si="16"/>
        <v>3.7</v>
      </c>
      <c r="DG32" s="75">
        <f t="shared" si="16"/>
        <v>0</v>
      </c>
      <c r="DH32" s="75">
        <f t="shared" si="16"/>
        <v>0</v>
      </c>
      <c r="DI32" s="75">
        <f t="shared" si="16"/>
        <v>27.900000000000002</v>
      </c>
      <c r="DJ32" s="75">
        <f t="shared" si="16"/>
        <v>27.900000000000002</v>
      </c>
      <c r="DK32" s="75">
        <f t="shared" si="16"/>
        <v>27.900000000000002</v>
      </c>
      <c r="DL32" s="75">
        <f t="shared" si="16"/>
        <v>27.900000000000002</v>
      </c>
      <c r="DM32" s="75">
        <f t="shared" si="16"/>
        <v>10.9</v>
      </c>
      <c r="DN32" s="75">
        <f t="shared" si="16"/>
        <v>0</v>
      </c>
      <c r="DO32" s="75">
        <f t="shared" si="16"/>
        <v>1.3</v>
      </c>
      <c r="DP32" s="75">
        <f t="shared" si="16"/>
        <v>9.6</v>
      </c>
      <c r="DQ32" s="75">
        <f t="shared" si="16"/>
        <v>0</v>
      </c>
      <c r="DR32" s="75">
        <f t="shared" si="16"/>
        <v>0</v>
      </c>
      <c r="DS32" s="75">
        <f t="shared" si="16"/>
        <v>0</v>
      </c>
      <c r="DT32" s="75">
        <f t="shared" si="16"/>
        <v>3.7</v>
      </c>
      <c r="DU32" s="75">
        <f t="shared" si="16"/>
        <v>3.7</v>
      </c>
      <c r="DV32" s="75">
        <f t="shared" si="16"/>
        <v>3.7</v>
      </c>
      <c r="DW32" s="75">
        <f t="shared" si="16"/>
        <v>3.7</v>
      </c>
      <c r="DX32" s="75">
        <f t="shared" si="16"/>
        <v>0</v>
      </c>
      <c r="DY32" s="75">
        <f t="shared" si="16"/>
        <v>0</v>
      </c>
      <c r="DZ32" s="75">
        <f t="shared" si="16"/>
        <v>0</v>
      </c>
      <c r="EA32" s="75">
        <f t="shared" si="16"/>
        <v>0</v>
      </c>
      <c r="EB32" s="75">
        <f t="shared" si="16"/>
        <v>3.7</v>
      </c>
      <c r="EC32" s="75">
        <f t="shared" si="16"/>
        <v>0</v>
      </c>
      <c r="ED32" s="75">
        <f t="shared" si="16"/>
        <v>0</v>
      </c>
      <c r="EE32" s="83"/>
      <c r="EF32" s="84"/>
      <c r="EG32" s="84"/>
      <c r="EH32" s="78"/>
      <c r="EI32" s="85"/>
      <c r="EL32" s="152" t="s">
        <v>64</v>
      </c>
      <c r="EM32" s="153"/>
      <c r="EN32" s="86">
        <v>99</v>
      </c>
      <c r="EO32" s="86">
        <f>E32</f>
        <v>87.25246728169923</v>
      </c>
      <c r="EP32" s="86">
        <f>X32</f>
        <v>68.80055245655439</v>
      </c>
      <c r="EQ32" s="86">
        <f>I32</f>
        <v>31.199447543445615</v>
      </c>
      <c r="ER32" s="86">
        <f>K32</f>
        <v>24.84458807122935</v>
      </c>
      <c r="ES32" s="86">
        <f>M32</f>
        <v>22.60874812272045</v>
      </c>
      <c r="ET32" s="86">
        <f>O32</f>
        <v>8.188559322033898</v>
      </c>
      <c r="EU32" s="87">
        <f>V32</f>
        <v>0.5976453550740185</v>
      </c>
      <c r="EV32" s="86">
        <v>1</v>
      </c>
    </row>
    <row r="33" spans="1:152" s="18" customFormat="1" ht="12.75">
      <c r="A33" s="79"/>
      <c r="B33" s="80" t="s">
        <v>101</v>
      </c>
      <c r="C33" s="79">
        <v>81672</v>
      </c>
      <c r="D33" s="75">
        <v>15849.3</v>
      </c>
      <c r="E33" s="81">
        <f>(D33*100)/F33</f>
        <v>21.400158786739684</v>
      </c>
      <c r="F33" s="75">
        <v>74061.6</v>
      </c>
      <c r="G33" s="82">
        <f t="shared" si="1"/>
        <v>90.68175139582722</v>
      </c>
      <c r="H33" s="75">
        <v>24235.4</v>
      </c>
      <c r="I33" s="82">
        <f>SUM(H33/F33)*100</f>
        <v>32.723300603821684</v>
      </c>
      <c r="J33" s="75">
        <v>19433.5</v>
      </c>
      <c r="K33" s="82">
        <f>SUM(J33/F33)*100</f>
        <v>26.23964375600851</v>
      </c>
      <c r="L33" s="75">
        <v>16245.7</v>
      </c>
      <c r="M33" s="82">
        <f t="shared" si="8"/>
        <v>21.93538891949404</v>
      </c>
      <c r="N33" s="75">
        <v>6676.8</v>
      </c>
      <c r="O33" s="82">
        <f t="shared" si="4"/>
        <v>9.015198159370037</v>
      </c>
      <c r="P33" s="75">
        <v>1905.6</v>
      </c>
      <c r="Q33" s="75">
        <v>3726.3</v>
      </c>
      <c r="R33" s="75">
        <v>955.9</v>
      </c>
      <c r="S33" s="75">
        <v>70.1</v>
      </c>
      <c r="T33" s="82">
        <f t="shared" si="9"/>
        <v>0.09465093921816432</v>
      </c>
      <c r="U33" s="75">
        <v>553.7</v>
      </c>
      <c r="V33" s="82">
        <f t="shared" si="10"/>
        <v>0.7476208993594522</v>
      </c>
      <c r="W33" s="75">
        <v>49828.9</v>
      </c>
      <c r="X33" s="73">
        <f t="shared" si="11"/>
        <v>67.2803450100997</v>
      </c>
      <c r="Y33" s="75">
        <v>70153.8</v>
      </c>
      <c r="Z33" s="75">
        <v>22255.9</v>
      </c>
      <c r="AA33" s="75">
        <v>17833.9</v>
      </c>
      <c r="AB33" s="75">
        <v>14935</v>
      </c>
      <c r="AC33" s="75">
        <v>6463</v>
      </c>
      <c r="AD33" s="75">
        <v>1856</v>
      </c>
      <c r="AE33" s="75">
        <v>3613.2</v>
      </c>
      <c r="AF33" s="75">
        <v>904.9</v>
      </c>
      <c r="AG33" s="75">
        <v>70.1</v>
      </c>
      <c r="AH33" s="75">
        <v>214.2</v>
      </c>
      <c r="AI33" s="75">
        <v>47897.9</v>
      </c>
      <c r="AJ33" s="75">
        <v>17431.2</v>
      </c>
      <c r="AK33" s="75">
        <v>4579.2</v>
      </c>
      <c r="AL33" s="75">
        <v>3390.1</v>
      </c>
      <c r="AM33" s="75">
        <v>2398.2</v>
      </c>
      <c r="AN33" s="75">
        <v>1505.9</v>
      </c>
      <c r="AO33" s="75">
        <v>371.3</v>
      </c>
      <c r="AP33" s="75">
        <v>1016.2</v>
      </c>
      <c r="AQ33" s="75">
        <v>92.9</v>
      </c>
      <c r="AR33" s="75">
        <v>21</v>
      </c>
      <c r="AS33" s="75">
        <v>75</v>
      </c>
      <c r="AT33" s="75">
        <v>12852</v>
      </c>
      <c r="AU33" s="75">
        <v>31332</v>
      </c>
      <c r="AV33" s="75">
        <v>7486.3</v>
      </c>
      <c r="AW33" s="75">
        <v>4996.1</v>
      </c>
      <c r="AX33" s="75">
        <v>4325.4</v>
      </c>
      <c r="AY33" s="75">
        <v>3069.2</v>
      </c>
      <c r="AZ33" s="75">
        <v>703.7</v>
      </c>
      <c r="BA33" s="75">
        <v>1774.4</v>
      </c>
      <c r="BB33" s="75">
        <v>527.7</v>
      </c>
      <c r="BC33" s="75">
        <v>49.1</v>
      </c>
      <c r="BD33" s="75">
        <v>104.2</v>
      </c>
      <c r="BE33" s="75">
        <v>23845.7</v>
      </c>
      <c r="BF33" s="75">
        <v>21390.6</v>
      </c>
      <c r="BG33" s="75">
        <v>10190.4</v>
      </c>
      <c r="BH33" s="75">
        <v>9447.7</v>
      </c>
      <c r="BI33" s="75">
        <v>8211.4</v>
      </c>
      <c r="BJ33" s="75">
        <v>1887.9</v>
      </c>
      <c r="BK33" s="75">
        <v>781</v>
      </c>
      <c r="BL33" s="75">
        <v>822.6</v>
      </c>
      <c r="BM33" s="75">
        <v>284.3</v>
      </c>
      <c r="BN33" s="75">
        <v>0</v>
      </c>
      <c r="BO33" s="75">
        <v>35</v>
      </c>
      <c r="BP33" s="75">
        <v>11200.2</v>
      </c>
      <c r="BQ33" s="75">
        <v>3603.9</v>
      </c>
      <c r="BR33" s="75">
        <v>1736.9</v>
      </c>
      <c r="BS33" s="75">
        <v>1378.7</v>
      </c>
      <c r="BT33" s="75">
        <v>1089.8</v>
      </c>
      <c r="BU33" s="75">
        <v>194.7</v>
      </c>
      <c r="BV33" s="75">
        <v>49.6</v>
      </c>
      <c r="BW33" s="75">
        <v>113.1</v>
      </c>
      <c r="BX33" s="75">
        <v>32</v>
      </c>
      <c r="BY33" s="75">
        <v>0</v>
      </c>
      <c r="BZ33" s="75">
        <v>339.5</v>
      </c>
      <c r="CA33" s="75">
        <v>1867</v>
      </c>
      <c r="CB33" s="75">
        <v>2468.5</v>
      </c>
      <c r="CC33" s="75">
        <v>1099.3</v>
      </c>
      <c r="CD33" s="75">
        <v>809.1</v>
      </c>
      <c r="CE33" s="75">
        <v>615.8</v>
      </c>
      <c r="CF33" s="75">
        <v>97.2</v>
      </c>
      <c r="CG33" s="75">
        <v>7.9</v>
      </c>
      <c r="CH33" s="75">
        <v>57.3</v>
      </c>
      <c r="CI33" s="75">
        <v>32</v>
      </c>
      <c r="CJ33" s="75">
        <v>0</v>
      </c>
      <c r="CK33" s="75">
        <v>328.1</v>
      </c>
      <c r="CL33" s="75">
        <v>1369.2</v>
      </c>
      <c r="CM33" s="75">
        <v>1135.4</v>
      </c>
      <c r="CN33" s="75">
        <v>367.6</v>
      </c>
      <c r="CO33" s="75">
        <v>569.6</v>
      </c>
      <c r="CP33" s="75">
        <v>474</v>
      </c>
      <c r="CQ33" s="75">
        <v>97.5</v>
      </c>
      <c r="CR33" s="75">
        <v>41.7</v>
      </c>
      <c r="CS33" s="75">
        <v>55.8</v>
      </c>
      <c r="CT33" s="75">
        <v>0</v>
      </c>
      <c r="CU33" s="75">
        <v>0</v>
      </c>
      <c r="CV33" s="75">
        <v>11.4</v>
      </c>
      <c r="CW33" s="75">
        <v>497.8</v>
      </c>
      <c r="CX33" s="75">
        <v>303.9</v>
      </c>
      <c r="CY33" s="75">
        <v>239.9</v>
      </c>
      <c r="CZ33" s="75">
        <v>220.9</v>
      </c>
      <c r="DA33" s="75">
        <v>220.9</v>
      </c>
      <c r="DB33" s="75">
        <v>19</v>
      </c>
      <c r="DC33" s="75">
        <v>0</v>
      </c>
      <c r="DD33" s="75">
        <v>0</v>
      </c>
      <c r="DE33" s="75">
        <v>19</v>
      </c>
      <c r="DF33" s="75">
        <v>0</v>
      </c>
      <c r="DG33" s="75">
        <v>0</v>
      </c>
      <c r="DH33" s="75">
        <v>64</v>
      </c>
      <c r="DI33" s="75">
        <v>303.9</v>
      </c>
      <c r="DJ33" s="75">
        <v>239.9</v>
      </c>
      <c r="DK33" s="75">
        <v>220.9</v>
      </c>
      <c r="DL33" s="75">
        <v>220.9</v>
      </c>
      <c r="DM33" s="75">
        <v>19</v>
      </c>
      <c r="DN33" s="75">
        <v>0</v>
      </c>
      <c r="DO33" s="75">
        <v>0</v>
      </c>
      <c r="DP33" s="75">
        <v>19</v>
      </c>
      <c r="DQ33" s="75">
        <v>0</v>
      </c>
      <c r="DR33" s="75">
        <v>0</v>
      </c>
      <c r="DS33" s="75">
        <v>64</v>
      </c>
      <c r="DT33" s="75">
        <v>0</v>
      </c>
      <c r="DU33" s="75">
        <v>0</v>
      </c>
      <c r="DV33" s="75">
        <v>0</v>
      </c>
      <c r="DW33" s="75">
        <v>0</v>
      </c>
      <c r="DX33" s="75">
        <v>0</v>
      </c>
      <c r="DY33" s="75">
        <v>0</v>
      </c>
      <c r="DZ33" s="75">
        <v>0</v>
      </c>
      <c r="EA33" s="75">
        <v>0</v>
      </c>
      <c r="EB33" s="75">
        <v>0</v>
      </c>
      <c r="EC33" s="75">
        <v>0</v>
      </c>
      <c r="ED33" s="75">
        <v>0</v>
      </c>
      <c r="EE33" s="83"/>
      <c r="EF33" s="88"/>
      <c r="EG33" s="88"/>
      <c r="EH33" s="78"/>
      <c r="EI33" s="85"/>
      <c r="EL33" s="154" t="s">
        <v>116</v>
      </c>
      <c r="EM33" s="155"/>
      <c r="EN33" s="10">
        <v>91</v>
      </c>
      <c r="EO33" s="10">
        <v>21</v>
      </c>
      <c r="EP33" s="89">
        <v>67</v>
      </c>
      <c r="EQ33" s="79">
        <v>33</v>
      </c>
      <c r="ER33" s="79">
        <v>26</v>
      </c>
      <c r="ES33" s="79">
        <v>22</v>
      </c>
      <c r="ET33" s="79">
        <v>9</v>
      </c>
      <c r="EU33" s="79">
        <v>1</v>
      </c>
      <c r="EV33" s="79">
        <v>0</v>
      </c>
    </row>
    <row r="34" spans="1:152" s="18" customFormat="1" ht="12.75">
      <c r="A34" s="79"/>
      <c r="B34" s="80" t="s">
        <v>96</v>
      </c>
      <c r="C34" s="80">
        <v>87005</v>
      </c>
      <c r="D34" s="75"/>
      <c r="E34" s="81">
        <f>(D34*100)/F34</f>
        <v>0</v>
      </c>
      <c r="F34" s="80">
        <v>86473.9</v>
      </c>
      <c r="G34" s="82">
        <f t="shared" si="1"/>
        <v>99.38957531176369</v>
      </c>
      <c r="H34" s="80">
        <v>24247.8</v>
      </c>
      <c r="I34" s="82">
        <f>SUM(H34/F34)*100</f>
        <v>28.04059953350086</v>
      </c>
      <c r="J34" s="80">
        <v>20705</v>
      </c>
      <c r="K34" s="82">
        <f>SUM(J34/F34)*100</f>
        <v>23.943640797974883</v>
      </c>
      <c r="L34" s="79">
        <v>15911.1</v>
      </c>
      <c r="M34" s="82">
        <f t="shared" si="8"/>
        <v>18.39988713357441</v>
      </c>
      <c r="N34" s="79">
        <v>4555.9</v>
      </c>
      <c r="O34" s="82">
        <f t="shared" si="4"/>
        <v>5.268526110190474</v>
      </c>
      <c r="P34" s="79">
        <v>1227.2</v>
      </c>
      <c r="Q34" s="79">
        <v>2202.9</v>
      </c>
      <c r="R34" s="79">
        <v>1012.2</v>
      </c>
      <c r="S34" s="79">
        <v>108.3</v>
      </c>
      <c r="T34" s="82">
        <f t="shared" si="9"/>
        <v>0.12524010134849936</v>
      </c>
      <c r="U34" s="79">
        <v>570.6</v>
      </c>
      <c r="V34" s="82">
        <f t="shared" si="10"/>
        <v>0.6598522791269967</v>
      </c>
      <c r="W34" s="80">
        <v>62226.1</v>
      </c>
      <c r="X34" s="73">
        <f t="shared" si="11"/>
        <v>71.95940046649915</v>
      </c>
      <c r="Y34" s="79">
        <v>80933</v>
      </c>
      <c r="Z34" s="75">
        <v>21575.1</v>
      </c>
      <c r="AA34" s="75">
        <v>18692.8</v>
      </c>
      <c r="AB34" s="80">
        <v>14393.1</v>
      </c>
      <c r="AC34" s="79">
        <v>3896.4</v>
      </c>
      <c r="AD34" s="79">
        <v>943.2</v>
      </c>
      <c r="AE34" s="79">
        <v>1911.5</v>
      </c>
      <c r="AF34" s="79">
        <v>940.3</v>
      </c>
      <c r="AG34" s="79">
        <v>64.3</v>
      </c>
      <c r="AH34" s="79">
        <v>305.3</v>
      </c>
      <c r="AI34" s="75">
        <v>59357.9</v>
      </c>
      <c r="AJ34" s="80">
        <v>19939.6</v>
      </c>
      <c r="AK34" s="80">
        <v>5027.6</v>
      </c>
      <c r="AL34" s="80">
        <v>4382.6</v>
      </c>
      <c r="AM34" s="80">
        <v>2984.7</v>
      </c>
      <c r="AN34" s="80">
        <v>1441.6</v>
      </c>
      <c r="AO34" s="80">
        <v>299.3</v>
      </c>
      <c r="AP34" s="80">
        <v>766</v>
      </c>
      <c r="AQ34" s="80">
        <v>376.9</v>
      </c>
      <c r="AR34" s="80">
        <v>36.2</v>
      </c>
      <c r="AS34" s="80">
        <v>39</v>
      </c>
      <c r="AT34" s="80">
        <v>14912</v>
      </c>
      <c r="AU34" s="90">
        <v>34515.6</v>
      </c>
      <c r="AV34" s="90">
        <v>6919.1</v>
      </c>
      <c r="AW34" s="90">
        <v>5798.7</v>
      </c>
      <c r="AX34" s="90">
        <v>4386.7</v>
      </c>
      <c r="AY34" s="90">
        <v>1219.4</v>
      </c>
      <c r="AZ34" s="90">
        <v>243.4</v>
      </c>
      <c r="BA34" s="90">
        <v>751</v>
      </c>
      <c r="BB34" s="90">
        <v>225</v>
      </c>
      <c r="BC34" s="90">
        <v>28.1</v>
      </c>
      <c r="BD34" s="90">
        <v>185.6</v>
      </c>
      <c r="BE34" s="90">
        <v>27596.5</v>
      </c>
      <c r="BF34" s="90">
        <v>25918.9</v>
      </c>
      <c r="BG34" s="90">
        <v>9505.4</v>
      </c>
      <c r="BH34" s="90">
        <v>8389.6</v>
      </c>
      <c r="BI34" s="11">
        <v>6899.7</v>
      </c>
      <c r="BJ34" s="11">
        <v>1234.4</v>
      </c>
      <c r="BK34" s="11">
        <v>400.5</v>
      </c>
      <c r="BL34" s="11">
        <v>394.5</v>
      </c>
      <c r="BM34" s="11">
        <v>338</v>
      </c>
      <c r="BN34" s="11">
        <v>0</v>
      </c>
      <c r="BO34" s="90">
        <v>80.7</v>
      </c>
      <c r="BP34" s="90">
        <v>16413.5</v>
      </c>
      <c r="BQ34" s="80">
        <v>5583.9</v>
      </c>
      <c r="BR34" s="80">
        <v>2701.7</v>
      </c>
      <c r="BS34" s="80">
        <v>2029.1</v>
      </c>
      <c r="BT34" s="80">
        <v>1635</v>
      </c>
      <c r="BU34" s="80">
        <v>647.5</v>
      </c>
      <c r="BV34" s="80">
        <v>296.2</v>
      </c>
      <c r="BW34" s="8">
        <v>279.4</v>
      </c>
      <c r="BX34" s="80">
        <v>71.9</v>
      </c>
      <c r="BY34" s="80">
        <v>42</v>
      </c>
      <c r="BZ34" s="80">
        <v>265.3</v>
      </c>
      <c r="CA34" s="80">
        <v>2882.2</v>
      </c>
      <c r="CB34" s="80">
        <v>3442.8</v>
      </c>
      <c r="CC34" s="80">
        <v>1895.2</v>
      </c>
      <c r="CD34" s="80">
        <v>1459.1</v>
      </c>
      <c r="CE34" s="80">
        <v>1083</v>
      </c>
      <c r="CF34" s="80">
        <v>445</v>
      </c>
      <c r="CG34" s="80">
        <v>284.2</v>
      </c>
      <c r="CH34" s="80">
        <v>155.8</v>
      </c>
      <c r="CI34" s="80">
        <v>5</v>
      </c>
      <c r="CJ34" s="80">
        <v>42</v>
      </c>
      <c r="CK34" s="80">
        <v>193.3</v>
      </c>
      <c r="CL34" s="80">
        <v>1547.6</v>
      </c>
      <c r="CM34" s="80">
        <v>2141.1</v>
      </c>
      <c r="CN34" s="80">
        <v>806.5</v>
      </c>
      <c r="CO34" s="80">
        <v>570</v>
      </c>
      <c r="CP34" s="80">
        <v>552</v>
      </c>
      <c r="CQ34" s="80">
        <v>202.5</v>
      </c>
      <c r="CR34" s="80">
        <v>12</v>
      </c>
      <c r="CS34" s="80">
        <v>123.6</v>
      </c>
      <c r="CT34" s="80">
        <v>66.9</v>
      </c>
      <c r="CU34" s="80">
        <v>0</v>
      </c>
      <c r="CV34" s="80">
        <v>72</v>
      </c>
      <c r="CW34" s="80">
        <v>1324.6</v>
      </c>
      <c r="CX34" s="79">
        <v>91</v>
      </c>
      <c r="CY34" s="79">
        <v>70</v>
      </c>
      <c r="CZ34" s="79">
        <v>70</v>
      </c>
      <c r="DA34" s="79">
        <v>70</v>
      </c>
      <c r="DB34" s="79">
        <v>12</v>
      </c>
      <c r="DC34" s="79">
        <v>0</v>
      </c>
      <c r="DD34" s="79">
        <v>12</v>
      </c>
      <c r="DE34" s="79"/>
      <c r="DF34" s="79">
        <v>0</v>
      </c>
      <c r="DG34" s="79">
        <v>0</v>
      </c>
      <c r="DH34" s="79">
        <v>21</v>
      </c>
      <c r="DI34" s="80">
        <v>76</v>
      </c>
      <c r="DJ34" s="80">
        <v>70</v>
      </c>
      <c r="DK34" s="80">
        <v>70</v>
      </c>
      <c r="DL34" s="80">
        <v>70</v>
      </c>
      <c r="DM34" s="80">
        <v>12</v>
      </c>
      <c r="DN34" s="80">
        <v>0</v>
      </c>
      <c r="DO34" s="80">
        <v>12</v>
      </c>
      <c r="DP34" s="80">
        <v>0</v>
      </c>
      <c r="DQ34" s="80">
        <v>0</v>
      </c>
      <c r="DR34" s="80">
        <v>0</v>
      </c>
      <c r="DS34" s="80">
        <v>6</v>
      </c>
      <c r="DT34" s="80">
        <v>15</v>
      </c>
      <c r="DU34" s="80">
        <v>0</v>
      </c>
      <c r="DV34" s="80">
        <v>0</v>
      </c>
      <c r="DW34" s="80">
        <v>0</v>
      </c>
      <c r="DX34" s="80">
        <v>0</v>
      </c>
      <c r="DY34" s="80">
        <v>0</v>
      </c>
      <c r="DZ34" s="80">
        <v>0</v>
      </c>
      <c r="EA34" s="80">
        <v>0</v>
      </c>
      <c r="EB34" s="80">
        <v>0</v>
      </c>
      <c r="EC34" s="80">
        <v>0</v>
      </c>
      <c r="ED34" s="80">
        <v>15</v>
      </c>
      <c r="EE34" s="88"/>
      <c r="EH34" s="2"/>
      <c r="EL34" s="154" t="s">
        <v>117</v>
      </c>
      <c r="EM34" s="155"/>
      <c r="EN34" s="10">
        <v>99</v>
      </c>
      <c r="EO34" s="10">
        <v>0</v>
      </c>
      <c r="EP34" s="89">
        <v>72</v>
      </c>
      <c r="EQ34" s="79">
        <v>28</v>
      </c>
      <c r="ER34" s="79">
        <v>24</v>
      </c>
      <c r="ES34" s="79">
        <v>18</v>
      </c>
      <c r="ET34" s="79">
        <v>5</v>
      </c>
      <c r="EU34" s="79">
        <v>1</v>
      </c>
      <c r="EV34" s="79">
        <v>0</v>
      </c>
    </row>
    <row r="35" spans="1:142" s="95" customFormat="1" ht="15.75">
      <c r="A35" s="17"/>
      <c r="B35" s="20"/>
      <c r="C35" s="20"/>
      <c r="D35" s="91"/>
      <c r="E35" s="91"/>
      <c r="F35" s="91"/>
      <c r="G35" s="91"/>
      <c r="H35" s="91"/>
      <c r="I35" s="91"/>
      <c r="J35" s="91"/>
      <c r="K35" s="91"/>
      <c r="L35" s="74"/>
      <c r="M35" s="74"/>
      <c r="N35" s="74"/>
      <c r="O35" s="74"/>
      <c r="P35" s="74"/>
      <c r="Q35" s="47"/>
      <c r="R35" s="20"/>
      <c r="S35" s="20"/>
      <c r="T35" s="20"/>
      <c r="U35" s="20"/>
      <c r="V35" s="17"/>
      <c r="W35" s="20"/>
      <c r="X35" s="20"/>
      <c r="Y35" s="92"/>
      <c r="Z35" s="92"/>
      <c r="AA35" s="92"/>
      <c r="AB35" s="92"/>
      <c r="AC35" s="92"/>
      <c r="AD35" s="92"/>
      <c r="AE35" s="92"/>
      <c r="AF35" s="92"/>
      <c r="AG35" s="92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2"/>
      <c r="BH35" s="12"/>
      <c r="BI35" s="12"/>
      <c r="BJ35" s="12"/>
      <c r="BK35" s="12"/>
      <c r="BL35" s="12"/>
      <c r="BM35" s="12"/>
      <c r="BN35" s="93"/>
      <c r="BO35" s="93"/>
      <c r="BP35" s="93"/>
      <c r="BQ35" s="93"/>
      <c r="BR35" s="92"/>
      <c r="BS35" s="94"/>
      <c r="BT35" s="92"/>
      <c r="BU35" s="92"/>
      <c r="BV35" s="1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20"/>
      <c r="EF35" s="17"/>
      <c r="EG35" s="17"/>
      <c r="EH35" s="1"/>
      <c r="EI35" s="17"/>
      <c r="EL35" s="1"/>
    </row>
    <row r="36" spans="2:151" s="95" customFormat="1" ht="12.75">
      <c r="B36" s="20" t="s">
        <v>75</v>
      </c>
      <c r="C36" s="20"/>
      <c r="D36" s="91"/>
      <c r="E36" s="91"/>
      <c r="F36" s="91"/>
      <c r="G36" s="91"/>
      <c r="H36" s="91"/>
      <c r="I36" s="91"/>
      <c r="J36" s="91"/>
      <c r="K36" s="91"/>
      <c r="L36" s="74"/>
      <c r="M36" s="74"/>
      <c r="N36" s="74"/>
      <c r="O36" s="74"/>
      <c r="P36" s="74"/>
      <c r="Q36" s="4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"/>
      <c r="CO36" s="1"/>
      <c r="CP36" s="1"/>
      <c r="CQ36" s="1"/>
      <c r="CR36" s="3"/>
      <c r="CS36" s="1"/>
      <c r="CT36" s="1"/>
      <c r="CU36" s="47"/>
      <c r="CV36" s="47"/>
      <c r="CW36" s="17"/>
      <c r="CX36" s="17"/>
      <c r="CY36" s="17"/>
      <c r="CZ36" s="17"/>
      <c r="EE36" s="96"/>
      <c r="EM36" s="1" t="s">
        <v>74</v>
      </c>
      <c r="EN36" s="1"/>
      <c r="EO36" s="1"/>
      <c r="EP36" s="1"/>
      <c r="EQ36" s="3"/>
      <c r="ER36" s="1"/>
      <c r="ES36" s="2"/>
      <c r="ET36" s="85"/>
      <c r="EU36" s="85"/>
    </row>
    <row r="37" spans="143:151" ht="12.75">
      <c r="EM37" s="1" t="s">
        <v>86</v>
      </c>
      <c r="EN37" s="1"/>
      <c r="EO37" s="1"/>
      <c r="EP37" s="1"/>
      <c r="EQ37" s="17"/>
      <c r="ER37" s="17"/>
      <c r="ES37" s="17"/>
      <c r="ET37" s="17" t="s">
        <v>69</v>
      </c>
      <c r="EU37" s="95"/>
    </row>
    <row r="38" spans="12:135" s="95" customFormat="1" ht="12.75">
      <c r="L38" s="99"/>
      <c r="M38" s="99"/>
      <c r="N38" s="99"/>
      <c r="O38" s="99"/>
      <c r="P38" s="99"/>
      <c r="Q38" s="99"/>
      <c r="EE38" s="96"/>
    </row>
    <row r="39" spans="1:152" s="95" customFormat="1" ht="12.75">
      <c r="A39" s="17"/>
      <c r="B39" s="18" t="s">
        <v>118</v>
      </c>
      <c r="C39" s="18"/>
      <c r="D39" s="18"/>
      <c r="E39" s="18"/>
      <c r="F39" s="18"/>
      <c r="H39" s="18"/>
      <c r="I39" s="18"/>
      <c r="J39" s="18"/>
      <c r="K39" s="18"/>
      <c r="L39" s="21"/>
      <c r="M39" s="21"/>
      <c r="N39" s="19"/>
      <c r="O39" s="19"/>
      <c r="P39" s="19"/>
      <c r="Q39" s="19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8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8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20"/>
      <c r="BS39" s="88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17"/>
      <c r="CF39" s="17"/>
      <c r="CG39" s="17"/>
      <c r="CH39" s="17"/>
      <c r="CI39" s="17"/>
      <c r="CJ39" s="17"/>
      <c r="CK39" s="17"/>
      <c r="CL39" s="17"/>
      <c r="EE39" s="96"/>
      <c r="EL39" s="158" t="s">
        <v>105</v>
      </c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</row>
    <row r="40" spans="1:152" s="95" customFormat="1" ht="12.75">
      <c r="A40" s="17"/>
      <c r="B40" s="18"/>
      <c r="C40" s="18"/>
      <c r="D40" s="18"/>
      <c r="E40" s="18"/>
      <c r="F40" s="18"/>
      <c r="H40" s="18"/>
      <c r="I40" s="18"/>
      <c r="J40" s="18"/>
      <c r="K40" s="18"/>
      <c r="L40" s="21"/>
      <c r="M40" s="21"/>
      <c r="N40" s="19"/>
      <c r="O40" s="19"/>
      <c r="P40" s="19"/>
      <c r="Q40" s="19"/>
      <c r="R40" s="17"/>
      <c r="S40" s="17"/>
      <c r="T40" s="17"/>
      <c r="U40" s="17"/>
      <c r="V40" s="17"/>
      <c r="W40" s="17"/>
      <c r="X40" s="17"/>
      <c r="Y40" s="18" t="s">
        <v>65</v>
      </c>
      <c r="Z40" s="17"/>
      <c r="AA40" s="17"/>
      <c r="AB40" s="17"/>
      <c r="AC40" s="17"/>
      <c r="AD40" s="17"/>
      <c r="AE40" s="17"/>
      <c r="AF40" s="17"/>
      <c r="AG40" s="17"/>
      <c r="AH40" s="17"/>
      <c r="AI40" s="18"/>
      <c r="AJ40" s="18" t="s">
        <v>66</v>
      </c>
      <c r="AK40" s="17"/>
      <c r="AL40" s="17"/>
      <c r="AM40" s="17"/>
      <c r="AN40" s="17"/>
      <c r="AO40" s="17"/>
      <c r="AP40" s="17"/>
      <c r="AQ40" s="17"/>
      <c r="AR40" s="17"/>
      <c r="AS40" s="17"/>
      <c r="AT40" s="18"/>
      <c r="AU40" s="18" t="s">
        <v>71</v>
      </c>
      <c r="AV40" s="17"/>
      <c r="AW40" s="17"/>
      <c r="AX40" s="17"/>
      <c r="AY40" s="17"/>
      <c r="AZ40" s="17"/>
      <c r="BA40" s="17"/>
      <c r="BB40" s="17"/>
      <c r="BC40" s="17"/>
      <c r="BD40" s="17"/>
      <c r="BE40" s="18"/>
      <c r="BF40" s="18" t="s">
        <v>67</v>
      </c>
      <c r="BG40" s="17"/>
      <c r="BH40" s="17"/>
      <c r="BI40" s="17"/>
      <c r="BJ40" s="17"/>
      <c r="BK40" s="17"/>
      <c r="BL40" s="17"/>
      <c r="BM40" s="17"/>
      <c r="BN40" s="17"/>
      <c r="BO40" s="17"/>
      <c r="BP40" s="18"/>
      <c r="BQ40" s="17"/>
      <c r="BR40" s="17"/>
      <c r="BS40" s="17"/>
      <c r="BT40" s="17"/>
      <c r="BU40" s="17"/>
      <c r="BV40" s="17"/>
      <c r="BW40" s="20"/>
      <c r="BX40" s="20"/>
      <c r="BY40" s="20"/>
      <c r="BZ40" s="20"/>
      <c r="CA40" s="20"/>
      <c r="CB40" s="20"/>
      <c r="CC40" s="20"/>
      <c r="CD40" s="17"/>
      <c r="CE40" s="17"/>
      <c r="CF40" s="17"/>
      <c r="CG40" s="17"/>
      <c r="CH40" s="17"/>
      <c r="CI40" s="17"/>
      <c r="CJ40" s="17"/>
      <c r="CK40" s="17"/>
      <c r="CL40" s="17"/>
      <c r="EE40" s="96"/>
      <c r="EL40" s="158" t="s">
        <v>119</v>
      </c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</row>
    <row r="41" spans="1:152" s="95" customFormat="1" ht="12.75">
      <c r="A41" s="22" t="s">
        <v>0</v>
      </c>
      <c r="B41" s="22"/>
      <c r="C41" s="36" t="s">
        <v>106</v>
      </c>
      <c r="D41" s="36" t="s">
        <v>98</v>
      </c>
      <c r="E41" s="36" t="s">
        <v>3</v>
      </c>
      <c r="F41" s="39" t="s">
        <v>68</v>
      </c>
      <c r="G41" s="36" t="s">
        <v>3</v>
      </c>
      <c r="H41" s="100" t="s">
        <v>77</v>
      </c>
      <c r="I41" s="100"/>
      <c r="J41" s="100"/>
      <c r="K41" s="100"/>
      <c r="L41" s="101"/>
      <c r="M41" s="101"/>
      <c r="N41" s="101"/>
      <c r="O41" s="101"/>
      <c r="P41" s="101"/>
      <c r="Q41" s="101"/>
      <c r="R41" s="100"/>
      <c r="S41" s="31"/>
      <c r="T41" s="31"/>
      <c r="U41" s="55"/>
      <c r="V41" s="102"/>
      <c r="W41" s="44" t="s">
        <v>78</v>
      </c>
      <c r="X41" s="36"/>
      <c r="Y41" s="36" t="s">
        <v>1</v>
      </c>
      <c r="Z41" s="48" t="s">
        <v>77</v>
      </c>
      <c r="AA41" s="49"/>
      <c r="AB41" s="49"/>
      <c r="AC41" s="49"/>
      <c r="AD41" s="49"/>
      <c r="AE41" s="49"/>
      <c r="AF41" s="49"/>
      <c r="AG41" s="49"/>
      <c r="AH41" s="103"/>
      <c r="AI41" s="46"/>
      <c r="AJ41" s="36" t="s">
        <v>1</v>
      </c>
      <c r="AK41" s="48" t="s">
        <v>77</v>
      </c>
      <c r="AL41" s="49"/>
      <c r="AM41" s="49"/>
      <c r="AN41" s="49"/>
      <c r="AO41" s="49"/>
      <c r="AP41" s="49"/>
      <c r="AQ41" s="49"/>
      <c r="AR41" s="49"/>
      <c r="AS41" s="103"/>
      <c r="AT41" s="46"/>
      <c r="AU41" s="36" t="s">
        <v>1</v>
      </c>
      <c r="AV41" s="48" t="s">
        <v>77</v>
      </c>
      <c r="AW41" s="49"/>
      <c r="AX41" s="49"/>
      <c r="AY41" s="49"/>
      <c r="AZ41" s="49"/>
      <c r="BA41" s="49"/>
      <c r="BB41" s="49"/>
      <c r="BC41" s="49"/>
      <c r="BD41" s="103"/>
      <c r="BE41" s="46"/>
      <c r="BF41" s="36" t="s">
        <v>1</v>
      </c>
      <c r="BG41" s="48" t="s">
        <v>77</v>
      </c>
      <c r="BH41" s="49"/>
      <c r="BI41" s="49"/>
      <c r="BJ41" s="49"/>
      <c r="BK41" s="49"/>
      <c r="BL41" s="49"/>
      <c r="BM41" s="49"/>
      <c r="BN41" s="49"/>
      <c r="BO41" s="103"/>
      <c r="BP41" s="46"/>
      <c r="BQ41" s="17"/>
      <c r="BR41" s="17"/>
      <c r="BS41" s="17"/>
      <c r="BT41" s="17"/>
      <c r="BU41" s="17"/>
      <c r="BV41" s="20"/>
      <c r="BW41" s="104"/>
      <c r="BX41" s="104"/>
      <c r="BY41" s="104"/>
      <c r="BZ41" s="142"/>
      <c r="CA41" s="143"/>
      <c r="CB41" s="143"/>
      <c r="CC41" s="143"/>
      <c r="CD41" s="143"/>
      <c r="CE41" s="143"/>
      <c r="CF41" s="143"/>
      <c r="CG41" s="143"/>
      <c r="CH41" s="143"/>
      <c r="CI41" s="142"/>
      <c r="CJ41" s="17"/>
      <c r="CK41" s="17"/>
      <c r="CL41" s="17"/>
      <c r="EE41" s="96"/>
      <c r="EL41" s="22" t="s">
        <v>0</v>
      </c>
      <c r="EM41" s="22"/>
      <c r="EN41" s="36" t="s">
        <v>7</v>
      </c>
      <c r="EO41" s="36" t="s">
        <v>85</v>
      </c>
      <c r="EP41" s="36" t="s">
        <v>5</v>
      </c>
      <c r="EQ41" s="50" t="s">
        <v>6</v>
      </c>
      <c r="ER41" s="51"/>
      <c r="ES41" s="51"/>
      <c r="ET41" s="51"/>
      <c r="EU41" s="51"/>
      <c r="EV41" s="52"/>
    </row>
    <row r="42" spans="1:152" s="95" customFormat="1" ht="12.75">
      <c r="A42" s="34"/>
      <c r="B42" s="37" t="s">
        <v>8</v>
      </c>
      <c r="C42" s="37" t="s">
        <v>107</v>
      </c>
      <c r="D42" s="37" t="s">
        <v>99</v>
      </c>
      <c r="E42" s="37" t="s">
        <v>98</v>
      </c>
      <c r="F42" s="45" t="s">
        <v>9</v>
      </c>
      <c r="G42" s="38" t="s">
        <v>95</v>
      </c>
      <c r="H42" s="36" t="s">
        <v>10</v>
      </c>
      <c r="I42" s="39" t="s">
        <v>3</v>
      </c>
      <c r="J42" s="36" t="s">
        <v>102</v>
      </c>
      <c r="K42" s="36" t="s">
        <v>3</v>
      </c>
      <c r="L42" s="36" t="s">
        <v>12</v>
      </c>
      <c r="M42" s="36" t="s">
        <v>3</v>
      </c>
      <c r="N42" s="36" t="s">
        <v>13</v>
      </c>
      <c r="O42" s="36" t="s">
        <v>3</v>
      </c>
      <c r="P42" s="145" t="s">
        <v>14</v>
      </c>
      <c r="Q42" s="146"/>
      <c r="R42" s="147"/>
      <c r="S42" s="39" t="s">
        <v>15</v>
      </c>
      <c r="T42" s="44" t="s">
        <v>3</v>
      </c>
      <c r="U42" s="36" t="s">
        <v>36</v>
      </c>
      <c r="V42" s="102"/>
      <c r="W42" s="38" t="s">
        <v>79</v>
      </c>
      <c r="X42" s="37" t="s">
        <v>3</v>
      </c>
      <c r="Y42" s="37" t="s">
        <v>9</v>
      </c>
      <c r="Z42" s="36" t="s">
        <v>10</v>
      </c>
      <c r="AA42" s="36" t="s">
        <v>102</v>
      </c>
      <c r="AB42" s="36" t="s">
        <v>12</v>
      </c>
      <c r="AC42" s="36" t="s">
        <v>13</v>
      </c>
      <c r="AD42" s="145" t="s">
        <v>14</v>
      </c>
      <c r="AE42" s="146"/>
      <c r="AF42" s="147"/>
      <c r="AG42" s="44" t="s">
        <v>15</v>
      </c>
      <c r="AH42" s="44" t="s">
        <v>36</v>
      </c>
      <c r="AI42" s="37" t="s">
        <v>78</v>
      </c>
      <c r="AJ42" s="37" t="s">
        <v>9</v>
      </c>
      <c r="AK42" s="36" t="s">
        <v>10</v>
      </c>
      <c r="AL42" s="36" t="s">
        <v>102</v>
      </c>
      <c r="AM42" s="36" t="s">
        <v>12</v>
      </c>
      <c r="AN42" s="36" t="s">
        <v>13</v>
      </c>
      <c r="AO42" s="145" t="s">
        <v>14</v>
      </c>
      <c r="AP42" s="146"/>
      <c r="AQ42" s="147"/>
      <c r="AR42" s="44" t="s">
        <v>15</v>
      </c>
      <c r="AS42" s="44" t="s">
        <v>36</v>
      </c>
      <c r="AT42" s="37" t="s">
        <v>78</v>
      </c>
      <c r="AU42" s="37" t="s">
        <v>9</v>
      </c>
      <c r="AV42" s="36" t="s">
        <v>10</v>
      </c>
      <c r="AW42" s="36" t="s">
        <v>102</v>
      </c>
      <c r="AX42" s="36" t="s">
        <v>12</v>
      </c>
      <c r="AY42" s="36" t="s">
        <v>13</v>
      </c>
      <c r="AZ42" s="145" t="s">
        <v>14</v>
      </c>
      <c r="BA42" s="146"/>
      <c r="BB42" s="147"/>
      <c r="BC42" s="44" t="s">
        <v>15</v>
      </c>
      <c r="BD42" s="44" t="s">
        <v>36</v>
      </c>
      <c r="BE42" s="37" t="s">
        <v>78</v>
      </c>
      <c r="BF42" s="37" t="s">
        <v>9</v>
      </c>
      <c r="BG42" s="36" t="s">
        <v>10</v>
      </c>
      <c r="BH42" s="36" t="s">
        <v>102</v>
      </c>
      <c r="BI42" s="36" t="s">
        <v>12</v>
      </c>
      <c r="BJ42" s="36" t="s">
        <v>13</v>
      </c>
      <c r="BK42" s="145" t="s">
        <v>14</v>
      </c>
      <c r="BL42" s="146"/>
      <c r="BM42" s="147"/>
      <c r="BN42" s="44" t="s">
        <v>15</v>
      </c>
      <c r="BO42" s="44" t="s">
        <v>36</v>
      </c>
      <c r="BP42" s="37" t="s">
        <v>78</v>
      </c>
      <c r="BQ42" s="17"/>
      <c r="BR42" s="17"/>
      <c r="BS42" s="17"/>
      <c r="BT42" s="17"/>
      <c r="BU42" s="17"/>
      <c r="BV42" s="20"/>
      <c r="BW42" s="20"/>
      <c r="BX42" s="20"/>
      <c r="BY42" s="47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7"/>
      <c r="CK42" s="17"/>
      <c r="CL42" s="17"/>
      <c r="EE42" s="96"/>
      <c r="EL42" s="34" t="s">
        <v>17</v>
      </c>
      <c r="EM42" s="34" t="s">
        <v>18</v>
      </c>
      <c r="EN42" s="37" t="s">
        <v>103</v>
      </c>
      <c r="EO42" s="37" t="s">
        <v>104</v>
      </c>
      <c r="EP42" s="37" t="s">
        <v>19</v>
      </c>
      <c r="EQ42" s="37" t="s">
        <v>20</v>
      </c>
      <c r="ER42" s="4" t="s">
        <v>11</v>
      </c>
      <c r="ES42" s="5"/>
      <c r="ET42" s="56" t="s">
        <v>21</v>
      </c>
      <c r="EU42" s="38" t="s">
        <v>22</v>
      </c>
      <c r="EV42" s="56" t="s">
        <v>23</v>
      </c>
    </row>
    <row r="43" spans="1:152" s="95" customFormat="1" ht="12.75">
      <c r="A43" s="58"/>
      <c r="B43" s="60" t="s">
        <v>25</v>
      </c>
      <c r="C43" s="60" t="s">
        <v>81</v>
      </c>
      <c r="D43" s="60" t="s">
        <v>72</v>
      </c>
      <c r="E43" s="60" t="s">
        <v>100</v>
      </c>
      <c r="F43" s="61" t="s">
        <v>10</v>
      </c>
      <c r="G43" s="62" t="s">
        <v>73</v>
      </c>
      <c r="H43" s="60"/>
      <c r="I43" s="61"/>
      <c r="J43" s="60" t="s">
        <v>97</v>
      </c>
      <c r="K43" s="60"/>
      <c r="L43" s="60" t="s">
        <v>26</v>
      </c>
      <c r="M43" s="60"/>
      <c r="N43" s="60" t="s">
        <v>27</v>
      </c>
      <c r="O43" s="60"/>
      <c r="P43" s="63" t="s">
        <v>28</v>
      </c>
      <c r="Q43" s="62" t="s">
        <v>29</v>
      </c>
      <c r="R43" s="64" t="s">
        <v>108</v>
      </c>
      <c r="S43" s="61" t="s">
        <v>31</v>
      </c>
      <c r="T43" s="62"/>
      <c r="U43" s="60" t="s">
        <v>24</v>
      </c>
      <c r="V43" s="61" t="s">
        <v>3</v>
      </c>
      <c r="W43" s="62" t="s">
        <v>72</v>
      </c>
      <c r="X43" s="60"/>
      <c r="Y43" s="60" t="s">
        <v>10</v>
      </c>
      <c r="Z43" s="60"/>
      <c r="AA43" s="60" t="s">
        <v>97</v>
      </c>
      <c r="AB43" s="60" t="s">
        <v>26</v>
      </c>
      <c r="AC43" s="60" t="s">
        <v>27</v>
      </c>
      <c r="AD43" s="60" t="s">
        <v>28</v>
      </c>
      <c r="AE43" s="60" t="s">
        <v>29</v>
      </c>
      <c r="AF43" s="60" t="s">
        <v>30</v>
      </c>
      <c r="AG43" s="62" t="s">
        <v>31</v>
      </c>
      <c r="AH43" s="62" t="s">
        <v>24</v>
      </c>
      <c r="AI43" s="60" t="s">
        <v>79</v>
      </c>
      <c r="AJ43" s="60" t="s">
        <v>10</v>
      </c>
      <c r="AK43" s="60"/>
      <c r="AL43" s="60" t="s">
        <v>97</v>
      </c>
      <c r="AM43" s="60" t="s">
        <v>26</v>
      </c>
      <c r="AN43" s="60" t="s">
        <v>27</v>
      </c>
      <c r="AO43" s="60" t="s">
        <v>28</v>
      </c>
      <c r="AP43" s="60" t="s">
        <v>29</v>
      </c>
      <c r="AQ43" s="60" t="s">
        <v>30</v>
      </c>
      <c r="AR43" s="62" t="s">
        <v>31</v>
      </c>
      <c r="AS43" s="62" t="s">
        <v>24</v>
      </c>
      <c r="AT43" s="60" t="s">
        <v>79</v>
      </c>
      <c r="AU43" s="60" t="s">
        <v>10</v>
      </c>
      <c r="AV43" s="60"/>
      <c r="AW43" s="60" t="s">
        <v>109</v>
      </c>
      <c r="AX43" s="60" t="s">
        <v>26</v>
      </c>
      <c r="AY43" s="60" t="s">
        <v>27</v>
      </c>
      <c r="AZ43" s="60" t="s">
        <v>28</v>
      </c>
      <c r="BA43" s="60" t="s">
        <v>29</v>
      </c>
      <c r="BB43" s="60" t="s">
        <v>30</v>
      </c>
      <c r="BC43" s="62" t="s">
        <v>31</v>
      </c>
      <c r="BD43" s="62" t="s">
        <v>24</v>
      </c>
      <c r="BE43" s="60" t="s">
        <v>79</v>
      </c>
      <c r="BF43" s="60" t="s">
        <v>10</v>
      </c>
      <c r="BG43" s="60"/>
      <c r="BH43" s="60" t="s">
        <v>109</v>
      </c>
      <c r="BI43" s="60" t="s">
        <v>26</v>
      </c>
      <c r="BJ43" s="60" t="s">
        <v>27</v>
      </c>
      <c r="BK43" s="60" t="s">
        <v>28</v>
      </c>
      <c r="BL43" s="60" t="s">
        <v>29</v>
      </c>
      <c r="BM43" s="60" t="s">
        <v>30</v>
      </c>
      <c r="BN43" s="62" t="s">
        <v>31</v>
      </c>
      <c r="BO43" s="62" t="s">
        <v>24</v>
      </c>
      <c r="BP43" s="60" t="s">
        <v>79</v>
      </c>
      <c r="BQ43" s="17"/>
      <c r="BR43" s="17"/>
      <c r="BS43" s="17"/>
      <c r="BT43" s="17"/>
      <c r="BU43" s="17"/>
      <c r="BV43" s="20"/>
      <c r="BW43" s="20"/>
      <c r="BX43" s="20"/>
      <c r="BY43" s="47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7"/>
      <c r="CK43" s="17"/>
      <c r="CL43" s="17"/>
      <c r="EE43" s="96"/>
      <c r="EL43" s="58"/>
      <c r="EM43" s="58" t="s">
        <v>32</v>
      </c>
      <c r="EN43" s="60" t="s">
        <v>3</v>
      </c>
      <c r="EO43" s="60" t="s">
        <v>3</v>
      </c>
      <c r="EP43" s="60" t="s">
        <v>33</v>
      </c>
      <c r="EQ43" s="58"/>
      <c r="ER43" s="6" t="s">
        <v>10</v>
      </c>
      <c r="ES43" s="6" t="s">
        <v>87</v>
      </c>
      <c r="ET43" s="60" t="s">
        <v>35</v>
      </c>
      <c r="EU43" s="62" t="s">
        <v>36</v>
      </c>
      <c r="EV43" s="67" t="s">
        <v>37</v>
      </c>
    </row>
    <row r="44" spans="1:152" s="95" customFormat="1" ht="12.75">
      <c r="A44" s="58">
        <v>1</v>
      </c>
      <c r="B44" s="58" t="s">
        <v>38</v>
      </c>
      <c r="C44" s="61">
        <v>282</v>
      </c>
      <c r="D44" s="105">
        <v>120</v>
      </c>
      <c r="E44" s="106">
        <f>(D44*100)/F44</f>
        <v>100</v>
      </c>
      <c r="F44" s="105">
        <v>120</v>
      </c>
      <c r="G44" s="107">
        <f aca="true" t="shared" si="17" ref="G44:G71">(F44*100)/C44</f>
        <v>42.5531914893617</v>
      </c>
      <c r="H44" s="108">
        <v>20</v>
      </c>
      <c r="I44" s="73">
        <f>SUM(H44/F44)*100</f>
        <v>16.666666666666664</v>
      </c>
      <c r="J44" s="72">
        <v>20</v>
      </c>
      <c r="K44" s="73">
        <f>SUM(J44/F44)*100</f>
        <v>16.666666666666664</v>
      </c>
      <c r="L44" s="72">
        <v>20</v>
      </c>
      <c r="M44" s="73">
        <f>SUM(L44/F44)*100</f>
        <v>16.666666666666664</v>
      </c>
      <c r="N44" s="72"/>
      <c r="O44" s="73">
        <f>SUM(N44/F44)*100</f>
        <v>0</v>
      </c>
      <c r="P44" s="69"/>
      <c r="Q44" s="69"/>
      <c r="R44" s="72"/>
      <c r="S44" s="72"/>
      <c r="T44" s="73">
        <f>SUM(S44/F44)*100</f>
        <v>0</v>
      </c>
      <c r="U44" s="72"/>
      <c r="V44" s="73">
        <f>SUM(U44/F44)*100</f>
        <v>0</v>
      </c>
      <c r="W44" s="72">
        <v>100</v>
      </c>
      <c r="X44" s="71">
        <f>SUM(W44/F44)*100</f>
        <v>83.33333333333334</v>
      </c>
      <c r="Y44" s="72">
        <v>120</v>
      </c>
      <c r="Z44" s="69">
        <v>20</v>
      </c>
      <c r="AA44" s="72">
        <v>20</v>
      </c>
      <c r="AB44" s="72">
        <v>20</v>
      </c>
      <c r="AC44" s="72"/>
      <c r="AD44" s="69"/>
      <c r="AE44" s="69"/>
      <c r="AF44" s="72"/>
      <c r="AG44" s="72"/>
      <c r="AH44" s="72"/>
      <c r="AI44" s="72">
        <v>100</v>
      </c>
      <c r="AJ44" s="72"/>
      <c r="AK44" s="69"/>
      <c r="AL44" s="72"/>
      <c r="AM44" s="72"/>
      <c r="AN44" s="72"/>
      <c r="AO44" s="69"/>
      <c r="AP44" s="69"/>
      <c r="AQ44" s="72"/>
      <c r="AR44" s="72"/>
      <c r="AS44" s="72"/>
      <c r="AT44" s="72"/>
      <c r="AU44" s="72"/>
      <c r="AV44" s="69"/>
      <c r="AW44" s="72"/>
      <c r="AX44" s="72"/>
      <c r="AY44" s="72"/>
      <c r="AZ44" s="69"/>
      <c r="BA44" s="69"/>
      <c r="BB44" s="72"/>
      <c r="BC44" s="72"/>
      <c r="BD44" s="72"/>
      <c r="BE44" s="72"/>
      <c r="BF44" s="72"/>
      <c r="BG44" s="69"/>
      <c r="BH44" s="72"/>
      <c r="BI44" s="72"/>
      <c r="BJ44" s="72"/>
      <c r="BK44" s="69"/>
      <c r="BL44" s="69"/>
      <c r="BM44" s="72"/>
      <c r="BN44" s="72"/>
      <c r="BO44" s="72"/>
      <c r="BP44" s="72"/>
      <c r="BQ44" s="17"/>
      <c r="BR44" s="17"/>
      <c r="BS44" s="17"/>
      <c r="BT44" s="17"/>
      <c r="BU44" s="17"/>
      <c r="BV44" s="20"/>
      <c r="BW44" s="76"/>
      <c r="BX44" s="76"/>
      <c r="BY44" s="76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7"/>
      <c r="CK44" s="17"/>
      <c r="CL44" s="17"/>
      <c r="EE44" s="96"/>
      <c r="EL44" s="58">
        <v>1</v>
      </c>
      <c r="EM44" s="58" t="s">
        <v>38</v>
      </c>
      <c r="EN44" s="60">
        <v>43</v>
      </c>
      <c r="EO44" s="73">
        <v>100</v>
      </c>
      <c r="EP44" s="73">
        <f>X44</f>
        <v>83.33333333333334</v>
      </c>
      <c r="EQ44" s="73">
        <f>I44</f>
        <v>16.666666666666664</v>
      </c>
      <c r="ER44" s="73">
        <f>K44</f>
        <v>16.666666666666664</v>
      </c>
      <c r="ES44" s="73">
        <f>M44</f>
        <v>16.666666666666664</v>
      </c>
      <c r="ET44" s="73">
        <f>O44</f>
        <v>0</v>
      </c>
      <c r="EU44" s="77">
        <f>V44</f>
        <v>0</v>
      </c>
      <c r="EV44" s="73">
        <f>T44</f>
        <v>0</v>
      </c>
    </row>
    <row r="45" spans="1:152" s="17" customFormat="1" ht="12.75">
      <c r="A45" s="68">
        <v>2</v>
      </c>
      <c r="B45" s="68" t="s">
        <v>39</v>
      </c>
      <c r="C45" s="54">
        <v>545</v>
      </c>
      <c r="D45" s="105">
        <v>508.5</v>
      </c>
      <c r="E45" s="106">
        <f aca="true" t="shared" si="18" ref="E45:E71">(D45*100)/F45</f>
        <v>88.51174934725849</v>
      </c>
      <c r="F45" s="108">
        <v>574.5</v>
      </c>
      <c r="G45" s="70">
        <f t="shared" si="17"/>
        <v>105.41284403669725</v>
      </c>
      <c r="H45" s="108">
        <v>424.2</v>
      </c>
      <c r="I45" s="73">
        <f aca="true" t="shared" si="19" ref="I45:I71">SUM(H45/F45)*100</f>
        <v>73.83812010443864</v>
      </c>
      <c r="J45" s="69">
        <v>424.2</v>
      </c>
      <c r="K45" s="73">
        <f aca="true" t="shared" si="20" ref="K45:K71">SUM(J45/F45)*100</f>
        <v>73.83812010443864</v>
      </c>
      <c r="L45" s="69">
        <v>424.2</v>
      </c>
      <c r="M45" s="73">
        <f aca="true" t="shared" si="21" ref="M45:M71">SUM(L45/F45)*100</f>
        <v>73.83812010443864</v>
      </c>
      <c r="N45" s="69"/>
      <c r="O45" s="73">
        <f aca="true" t="shared" si="22" ref="O45:O71">SUM(N45/F45)*100</f>
        <v>0</v>
      </c>
      <c r="P45" s="69"/>
      <c r="Q45" s="69"/>
      <c r="R45" s="69"/>
      <c r="S45" s="69"/>
      <c r="T45" s="73">
        <f aca="true" t="shared" si="23" ref="T45:T71">SUM(S45/F45)*100</f>
        <v>0</v>
      </c>
      <c r="U45" s="69"/>
      <c r="V45" s="73">
        <f aca="true" t="shared" si="24" ref="V45:V71">SUM(U45/F45)*100</f>
        <v>0</v>
      </c>
      <c r="W45" s="69">
        <v>150.3</v>
      </c>
      <c r="X45" s="71">
        <f aca="true" t="shared" si="25" ref="X45:X71">SUM(W45/F45)*100</f>
        <v>26.161879895561356</v>
      </c>
      <c r="Y45" s="69">
        <v>574.5</v>
      </c>
      <c r="Z45" s="69">
        <v>424.2</v>
      </c>
      <c r="AA45" s="69">
        <v>424.2</v>
      </c>
      <c r="AB45" s="69">
        <v>424.2</v>
      </c>
      <c r="AC45" s="69"/>
      <c r="AD45" s="69"/>
      <c r="AE45" s="69"/>
      <c r="AF45" s="69"/>
      <c r="AG45" s="69"/>
      <c r="AH45" s="69"/>
      <c r="AI45" s="69">
        <v>150.3</v>
      </c>
      <c r="AJ45" s="69"/>
      <c r="AK45" s="69"/>
      <c r="AL45" s="69"/>
      <c r="AM45" s="69"/>
      <c r="AN45" s="69"/>
      <c r="AO45" s="69"/>
      <c r="AP45" s="69"/>
      <c r="AQ45" s="69"/>
      <c r="AR45" s="69"/>
      <c r="AS45" s="72"/>
      <c r="AT45" s="72"/>
      <c r="AU45" s="69"/>
      <c r="AV45" s="69"/>
      <c r="AW45" s="69"/>
      <c r="AX45" s="69"/>
      <c r="AY45" s="69"/>
      <c r="AZ45" s="69"/>
      <c r="BA45" s="69"/>
      <c r="BB45" s="69"/>
      <c r="BC45" s="69"/>
      <c r="BD45" s="72"/>
      <c r="BE45" s="72"/>
      <c r="BF45" s="69"/>
      <c r="BG45" s="69"/>
      <c r="BH45" s="69"/>
      <c r="BI45" s="69"/>
      <c r="BJ45" s="69"/>
      <c r="BK45" s="69"/>
      <c r="BL45" s="69"/>
      <c r="BM45" s="69"/>
      <c r="BN45" s="69"/>
      <c r="BO45" s="72"/>
      <c r="BP45" s="72"/>
      <c r="BV45" s="20"/>
      <c r="BW45" s="76"/>
      <c r="BX45" s="76"/>
      <c r="BY45" s="76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EE45" s="20"/>
      <c r="EL45" s="68">
        <v>2</v>
      </c>
      <c r="EM45" s="68" t="s">
        <v>39</v>
      </c>
      <c r="EN45" s="65">
        <v>105</v>
      </c>
      <c r="EO45" s="73">
        <v>89</v>
      </c>
      <c r="EP45" s="73">
        <f>X45</f>
        <v>26.161879895561356</v>
      </c>
      <c r="EQ45" s="73">
        <f>I45</f>
        <v>73.83812010443864</v>
      </c>
      <c r="ER45" s="73">
        <f>K45</f>
        <v>73.83812010443864</v>
      </c>
      <c r="ES45" s="73">
        <f>M45</f>
        <v>73.83812010443864</v>
      </c>
      <c r="ET45" s="73">
        <f>O45</f>
        <v>0</v>
      </c>
      <c r="EU45" s="77">
        <f>V45</f>
        <v>0</v>
      </c>
      <c r="EV45" s="73">
        <f>T45</f>
        <v>0</v>
      </c>
    </row>
    <row r="46" spans="1:152" s="95" customFormat="1" ht="12.75">
      <c r="A46" s="68">
        <v>3</v>
      </c>
      <c r="B46" s="68" t="s">
        <v>40</v>
      </c>
      <c r="C46" s="54">
        <v>926</v>
      </c>
      <c r="D46" s="105">
        <v>269</v>
      </c>
      <c r="E46" s="106">
        <f t="shared" si="18"/>
        <v>48.55595667870036</v>
      </c>
      <c r="F46" s="108">
        <v>554</v>
      </c>
      <c r="G46" s="107">
        <f t="shared" si="17"/>
        <v>59.827213822894166</v>
      </c>
      <c r="H46" s="108">
        <v>196.8</v>
      </c>
      <c r="I46" s="73">
        <f t="shared" si="19"/>
        <v>35.52346570397112</v>
      </c>
      <c r="J46" s="69">
        <v>196.8</v>
      </c>
      <c r="K46" s="73">
        <f t="shared" si="20"/>
        <v>35.52346570397112</v>
      </c>
      <c r="L46" s="69">
        <v>106.8</v>
      </c>
      <c r="M46" s="73">
        <f t="shared" si="21"/>
        <v>19.27797833935018</v>
      </c>
      <c r="N46" s="69">
        <v>20</v>
      </c>
      <c r="O46" s="73">
        <f t="shared" si="22"/>
        <v>3.6101083032490973</v>
      </c>
      <c r="P46" s="69"/>
      <c r="Q46" s="69">
        <v>20</v>
      </c>
      <c r="R46" s="69"/>
      <c r="S46" s="69"/>
      <c r="T46" s="73">
        <f t="shared" si="23"/>
        <v>0</v>
      </c>
      <c r="U46" s="69"/>
      <c r="V46" s="73">
        <f t="shared" si="24"/>
        <v>0</v>
      </c>
      <c r="W46" s="69">
        <v>357.2</v>
      </c>
      <c r="X46" s="71">
        <f t="shared" si="25"/>
        <v>64.47653429602887</v>
      </c>
      <c r="Y46" s="69">
        <v>554</v>
      </c>
      <c r="Z46" s="69">
        <v>196.8</v>
      </c>
      <c r="AA46" s="69">
        <v>196.8</v>
      </c>
      <c r="AB46" s="69">
        <v>106.8</v>
      </c>
      <c r="AC46" s="69">
        <v>20</v>
      </c>
      <c r="AD46" s="69"/>
      <c r="AE46" s="69">
        <v>20</v>
      </c>
      <c r="AF46" s="69"/>
      <c r="AG46" s="69"/>
      <c r="AH46" s="69"/>
      <c r="AI46" s="69">
        <v>357.2</v>
      </c>
      <c r="AJ46" s="69"/>
      <c r="AK46" s="69"/>
      <c r="AL46" s="69"/>
      <c r="AM46" s="69"/>
      <c r="AN46" s="69"/>
      <c r="AO46" s="69"/>
      <c r="AP46" s="69"/>
      <c r="AQ46" s="69"/>
      <c r="AR46" s="69"/>
      <c r="AS46" s="72"/>
      <c r="AT46" s="72"/>
      <c r="AU46" s="69"/>
      <c r="AV46" s="69"/>
      <c r="AW46" s="69"/>
      <c r="AX46" s="69"/>
      <c r="AY46" s="69"/>
      <c r="AZ46" s="69"/>
      <c r="BA46" s="69"/>
      <c r="BB46" s="69"/>
      <c r="BC46" s="69"/>
      <c r="BD46" s="72"/>
      <c r="BE46" s="72"/>
      <c r="BF46" s="69"/>
      <c r="BG46" s="69"/>
      <c r="BH46" s="69"/>
      <c r="BI46" s="69"/>
      <c r="BJ46" s="69"/>
      <c r="BK46" s="69"/>
      <c r="BL46" s="69"/>
      <c r="BM46" s="69"/>
      <c r="BN46" s="69"/>
      <c r="BO46" s="72"/>
      <c r="BP46" s="72"/>
      <c r="BQ46" s="17"/>
      <c r="BR46" s="17"/>
      <c r="BS46" s="17"/>
      <c r="BT46" s="17"/>
      <c r="BU46" s="17"/>
      <c r="BV46" s="20"/>
      <c r="BW46" s="76"/>
      <c r="BX46" s="76"/>
      <c r="BY46" s="76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7"/>
      <c r="CK46" s="17"/>
      <c r="CL46" s="17"/>
      <c r="EE46" s="96"/>
      <c r="EL46" s="68">
        <v>3</v>
      </c>
      <c r="EM46" s="68" t="s">
        <v>40</v>
      </c>
      <c r="EN46" s="65">
        <v>60</v>
      </c>
      <c r="EO46" s="73">
        <v>49</v>
      </c>
      <c r="EP46" s="73">
        <f>X46</f>
        <v>64.47653429602887</v>
      </c>
      <c r="EQ46" s="73">
        <f>I46</f>
        <v>35.52346570397112</v>
      </c>
      <c r="ER46" s="73">
        <f>K46</f>
        <v>35.52346570397112</v>
      </c>
      <c r="ES46" s="73">
        <f>M46</f>
        <v>19.27797833935018</v>
      </c>
      <c r="ET46" s="73">
        <f>O46</f>
        <v>3.6101083032490973</v>
      </c>
      <c r="EU46" s="77">
        <f>V46</f>
        <v>0</v>
      </c>
      <c r="EV46" s="73">
        <f>T46</f>
        <v>0</v>
      </c>
    </row>
    <row r="47" spans="1:152" s="95" customFormat="1" ht="12.75">
      <c r="A47" s="68">
        <v>4</v>
      </c>
      <c r="B47" s="68" t="s">
        <v>41</v>
      </c>
      <c r="C47" s="54">
        <v>1140</v>
      </c>
      <c r="D47" s="105">
        <v>728.9</v>
      </c>
      <c r="E47" s="106">
        <f t="shared" si="18"/>
        <v>100</v>
      </c>
      <c r="F47" s="108">
        <v>728.9</v>
      </c>
      <c r="G47" s="107">
        <f t="shared" si="17"/>
        <v>63.93859649122807</v>
      </c>
      <c r="H47" s="108">
        <v>430.4</v>
      </c>
      <c r="I47" s="73">
        <f t="shared" si="19"/>
        <v>59.04788036767732</v>
      </c>
      <c r="J47" s="69">
        <v>327.4</v>
      </c>
      <c r="K47" s="73">
        <f t="shared" si="20"/>
        <v>44.9169982164906</v>
      </c>
      <c r="L47" s="69">
        <v>327.4</v>
      </c>
      <c r="M47" s="73">
        <f t="shared" si="21"/>
        <v>44.9169982164906</v>
      </c>
      <c r="N47" s="69">
        <v>102.9</v>
      </c>
      <c r="O47" s="73">
        <f t="shared" si="22"/>
        <v>14.117162848127315</v>
      </c>
      <c r="P47" s="69"/>
      <c r="Q47" s="69"/>
      <c r="R47" s="69">
        <v>102.9</v>
      </c>
      <c r="S47" s="69"/>
      <c r="T47" s="73">
        <f t="shared" si="23"/>
        <v>0</v>
      </c>
      <c r="U47" s="69"/>
      <c r="V47" s="73">
        <f t="shared" si="24"/>
        <v>0</v>
      </c>
      <c r="W47" s="69">
        <v>298.5</v>
      </c>
      <c r="X47" s="71">
        <f t="shared" si="25"/>
        <v>40.95211963232268</v>
      </c>
      <c r="Y47" s="69">
        <v>728.9</v>
      </c>
      <c r="Z47" s="69">
        <v>430.4</v>
      </c>
      <c r="AA47" s="69">
        <v>327.4</v>
      </c>
      <c r="AB47" s="69">
        <v>327.4</v>
      </c>
      <c r="AC47" s="69">
        <v>102.9</v>
      </c>
      <c r="AD47" s="69"/>
      <c r="AE47" s="69"/>
      <c r="AF47" s="69">
        <v>102.9</v>
      </c>
      <c r="AG47" s="69"/>
      <c r="AH47" s="69"/>
      <c r="AI47" s="69">
        <v>298.5</v>
      </c>
      <c r="AJ47" s="69"/>
      <c r="AK47" s="69"/>
      <c r="AL47" s="69"/>
      <c r="AM47" s="69"/>
      <c r="AN47" s="69"/>
      <c r="AO47" s="69"/>
      <c r="AP47" s="69"/>
      <c r="AQ47" s="69"/>
      <c r="AR47" s="69"/>
      <c r="AS47" s="72"/>
      <c r="AT47" s="72"/>
      <c r="AU47" s="69"/>
      <c r="AV47" s="69"/>
      <c r="AW47" s="69"/>
      <c r="AX47" s="69"/>
      <c r="AY47" s="69"/>
      <c r="AZ47" s="69"/>
      <c r="BA47" s="69"/>
      <c r="BB47" s="69"/>
      <c r="BC47" s="69"/>
      <c r="BD47" s="72"/>
      <c r="BE47" s="72"/>
      <c r="BF47" s="69"/>
      <c r="BG47" s="69"/>
      <c r="BH47" s="69"/>
      <c r="BI47" s="69"/>
      <c r="BJ47" s="69"/>
      <c r="BK47" s="69"/>
      <c r="BL47" s="69"/>
      <c r="BM47" s="69"/>
      <c r="BN47" s="69"/>
      <c r="BO47" s="72"/>
      <c r="BP47" s="72"/>
      <c r="BQ47" s="17"/>
      <c r="BR47" s="17"/>
      <c r="BS47" s="17"/>
      <c r="BT47" s="17"/>
      <c r="BU47" s="17"/>
      <c r="BV47" s="20"/>
      <c r="BW47" s="76"/>
      <c r="BX47" s="76"/>
      <c r="BY47" s="76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7"/>
      <c r="CK47" s="17"/>
      <c r="CL47" s="17"/>
      <c r="EE47" s="96"/>
      <c r="EL47" s="68">
        <v>4</v>
      </c>
      <c r="EM47" s="68" t="s">
        <v>41</v>
      </c>
      <c r="EN47" s="65">
        <v>64</v>
      </c>
      <c r="EO47" s="73">
        <v>100</v>
      </c>
      <c r="EP47" s="73">
        <f>X47</f>
        <v>40.95211963232268</v>
      </c>
      <c r="EQ47" s="73">
        <f>I47</f>
        <v>59.04788036767732</v>
      </c>
      <c r="ER47" s="73">
        <f>K47</f>
        <v>44.9169982164906</v>
      </c>
      <c r="ES47" s="73">
        <f>M47</f>
        <v>44.9169982164906</v>
      </c>
      <c r="ET47" s="73">
        <f>O47</f>
        <v>14.117162848127315</v>
      </c>
      <c r="EU47" s="77">
        <f>V47</f>
        <v>0</v>
      </c>
      <c r="EV47" s="73">
        <f>T47</f>
        <v>0</v>
      </c>
    </row>
    <row r="48" spans="1:152" s="17" customFormat="1" ht="12.75">
      <c r="A48" s="68">
        <v>5</v>
      </c>
      <c r="B48" s="68" t="s">
        <v>42</v>
      </c>
      <c r="C48" s="54">
        <v>473</v>
      </c>
      <c r="D48" s="105">
        <v>278</v>
      </c>
      <c r="E48" s="106">
        <f t="shared" si="18"/>
        <v>67.14975845410628</v>
      </c>
      <c r="F48" s="108">
        <v>414</v>
      </c>
      <c r="G48" s="70">
        <f t="shared" si="17"/>
        <v>87.52642706131078</v>
      </c>
      <c r="H48" s="108">
        <v>119.1</v>
      </c>
      <c r="I48" s="73">
        <f t="shared" si="19"/>
        <v>28.76811594202898</v>
      </c>
      <c r="J48" s="69">
        <v>119.1</v>
      </c>
      <c r="K48" s="73">
        <f t="shared" si="20"/>
        <v>28.76811594202898</v>
      </c>
      <c r="L48" s="69">
        <v>119.1</v>
      </c>
      <c r="M48" s="73">
        <f t="shared" si="21"/>
        <v>28.76811594202898</v>
      </c>
      <c r="N48" s="69"/>
      <c r="O48" s="73">
        <f t="shared" si="22"/>
        <v>0</v>
      </c>
      <c r="P48" s="69"/>
      <c r="Q48" s="69"/>
      <c r="R48" s="69"/>
      <c r="S48" s="69">
        <v>46.3</v>
      </c>
      <c r="T48" s="73">
        <f t="shared" si="23"/>
        <v>11.183574879227052</v>
      </c>
      <c r="U48" s="69"/>
      <c r="V48" s="73">
        <f t="shared" si="24"/>
        <v>0</v>
      </c>
      <c r="W48" s="69">
        <v>294.9</v>
      </c>
      <c r="X48" s="71">
        <f t="shared" si="25"/>
        <v>71.231884057971</v>
      </c>
      <c r="Y48" s="69">
        <v>414</v>
      </c>
      <c r="Z48" s="69">
        <v>119.1</v>
      </c>
      <c r="AA48" s="69">
        <v>119.1</v>
      </c>
      <c r="AB48" s="69">
        <v>119.1</v>
      </c>
      <c r="AC48" s="69"/>
      <c r="AD48" s="69"/>
      <c r="AE48" s="69"/>
      <c r="AF48" s="69"/>
      <c r="AG48" s="69">
        <v>46.3</v>
      </c>
      <c r="AH48" s="69"/>
      <c r="AI48" s="69">
        <v>294.9</v>
      </c>
      <c r="AJ48" s="69"/>
      <c r="AK48" s="69"/>
      <c r="AL48" s="69"/>
      <c r="AM48" s="69"/>
      <c r="AN48" s="69"/>
      <c r="AO48" s="69"/>
      <c r="AP48" s="69"/>
      <c r="AQ48" s="69"/>
      <c r="AR48" s="69"/>
      <c r="AS48" s="72"/>
      <c r="AT48" s="72"/>
      <c r="AU48" s="69"/>
      <c r="AV48" s="69"/>
      <c r="AW48" s="69"/>
      <c r="AX48" s="69"/>
      <c r="AY48" s="69"/>
      <c r="AZ48" s="69"/>
      <c r="BA48" s="69"/>
      <c r="BB48" s="69"/>
      <c r="BC48" s="69"/>
      <c r="BD48" s="72"/>
      <c r="BE48" s="72"/>
      <c r="BF48" s="69"/>
      <c r="BG48" s="69"/>
      <c r="BH48" s="69"/>
      <c r="BI48" s="69"/>
      <c r="BJ48" s="69"/>
      <c r="BK48" s="69"/>
      <c r="BL48" s="69"/>
      <c r="BM48" s="69"/>
      <c r="BN48" s="69"/>
      <c r="BO48" s="72"/>
      <c r="BP48" s="72"/>
      <c r="BV48" s="20"/>
      <c r="BW48" s="76"/>
      <c r="BX48" s="76"/>
      <c r="BY48" s="76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EE48" s="20"/>
      <c r="EL48" s="68">
        <v>5</v>
      </c>
      <c r="EM48" s="68" t="s">
        <v>42</v>
      </c>
      <c r="EN48" s="65">
        <v>88</v>
      </c>
      <c r="EO48" s="73">
        <v>67</v>
      </c>
      <c r="EP48" s="73">
        <f>X48</f>
        <v>71.231884057971</v>
      </c>
      <c r="EQ48" s="73">
        <f>I48</f>
        <v>28.76811594202898</v>
      </c>
      <c r="ER48" s="73">
        <f>K48</f>
        <v>28.76811594202898</v>
      </c>
      <c r="ES48" s="73">
        <f>M48</f>
        <v>28.76811594202898</v>
      </c>
      <c r="ET48" s="73">
        <f>O48</f>
        <v>0</v>
      </c>
      <c r="EU48" s="77">
        <f>V48</f>
        <v>0</v>
      </c>
      <c r="EV48" s="73">
        <f>T48</f>
        <v>11.183574879227052</v>
      </c>
    </row>
    <row r="49" spans="1:152" s="17" customFormat="1" ht="12.75">
      <c r="A49" s="68">
        <v>6</v>
      </c>
      <c r="B49" s="68" t="s">
        <v>43</v>
      </c>
      <c r="C49" s="54">
        <v>590</v>
      </c>
      <c r="D49" s="105">
        <v>455.9</v>
      </c>
      <c r="E49" s="106">
        <f t="shared" si="18"/>
        <v>66.43835616438356</v>
      </c>
      <c r="F49" s="108">
        <v>686.2</v>
      </c>
      <c r="G49" s="70">
        <f t="shared" si="17"/>
        <v>116.30508474576271</v>
      </c>
      <c r="H49" s="108">
        <v>297.9</v>
      </c>
      <c r="I49" s="73">
        <f t="shared" si="19"/>
        <v>43.41299912561934</v>
      </c>
      <c r="J49" s="69">
        <v>266.8</v>
      </c>
      <c r="K49" s="73">
        <f t="shared" si="20"/>
        <v>38.88079277178665</v>
      </c>
      <c r="L49" s="69">
        <v>246.8</v>
      </c>
      <c r="M49" s="73">
        <f t="shared" si="21"/>
        <v>35.96619061498105</v>
      </c>
      <c r="N49" s="69">
        <v>66.2</v>
      </c>
      <c r="O49" s="73">
        <f t="shared" si="22"/>
        <v>9.647333139026523</v>
      </c>
      <c r="P49" s="69">
        <v>8</v>
      </c>
      <c r="Q49" s="69">
        <v>58.2</v>
      </c>
      <c r="R49" s="69"/>
      <c r="S49" s="69"/>
      <c r="T49" s="73">
        <f t="shared" si="23"/>
        <v>0</v>
      </c>
      <c r="U49" s="69"/>
      <c r="V49" s="73">
        <f t="shared" si="24"/>
        <v>0</v>
      </c>
      <c r="W49" s="69">
        <v>388.3</v>
      </c>
      <c r="X49" s="71">
        <f t="shared" si="25"/>
        <v>56.58700087438064</v>
      </c>
      <c r="Y49" s="69">
        <v>686.2</v>
      </c>
      <c r="Z49" s="69">
        <v>297.9</v>
      </c>
      <c r="AA49" s="69">
        <v>266.8</v>
      </c>
      <c r="AB49" s="69">
        <v>246.8</v>
      </c>
      <c r="AC49" s="69">
        <v>66.2</v>
      </c>
      <c r="AD49" s="69">
        <v>8</v>
      </c>
      <c r="AE49" s="69">
        <v>58.2</v>
      </c>
      <c r="AF49" s="69"/>
      <c r="AG49" s="69"/>
      <c r="AH49" s="69"/>
      <c r="AI49" s="69">
        <v>388.3</v>
      </c>
      <c r="AJ49" s="69"/>
      <c r="AK49" s="69"/>
      <c r="AL49" s="69"/>
      <c r="AM49" s="69"/>
      <c r="AN49" s="69"/>
      <c r="AO49" s="69"/>
      <c r="AP49" s="69"/>
      <c r="AQ49" s="69"/>
      <c r="AR49" s="69"/>
      <c r="AS49" s="72"/>
      <c r="AT49" s="72"/>
      <c r="AU49" s="69"/>
      <c r="AV49" s="69"/>
      <c r="AW49" s="69"/>
      <c r="AX49" s="69"/>
      <c r="AY49" s="69"/>
      <c r="AZ49" s="69"/>
      <c r="BA49" s="69"/>
      <c r="BB49" s="69"/>
      <c r="BC49" s="69"/>
      <c r="BD49" s="72"/>
      <c r="BE49" s="72"/>
      <c r="BF49" s="69"/>
      <c r="BG49" s="69"/>
      <c r="BH49" s="69"/>
      <c r="BI49" s="69"/>
      <c r="BJ49" s="69"/>
      <c r="BK49" s="69"/>
      <c r="BL49" s="69"/>
      <c r="BM49" s="69"/>
      <c r="BN49" s="69"/>
      <c r="BO49" s="72"/>
      <c r="BP49" s="72"/>
      <c r="BV49" s="20"/>
      <c r="BW49" s="76"/>
      <c r="BX49" s="76"/>
      <c r="BY49" s="76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EE49" s="20"/>
      <c r="EL49" s="68">
        <v>6</v>
      </c>
      <c r="EM49" s="68" t="s">
        <v>43</v>
      </c>
      <c r="EN49" s="65">
        <v>116</v>
      </c>
      <c r="EO49" s="73">
        <v>66</v>
      </c>
      <c r="EP49" s="73">
        <f>X49</f>
        <v>56.58700087438064</v>
      </c>
      <c r="EQ49" s="73">
        <f>I49</f>
        <v>43.41299912561934</v>
      </c>
      <c r="ER49" s="73">
        <f>K49</f>
        <v>38.88079277178665</v>
      </c>
      <c r="ES49" s="73">
        <f>M49</f>
        <v>35.96619061498105</v>
      </c>
      <c r="ET49" s="73">
        <f>O49</f>
        <v>9.647333139026523</v>
      </c>
      <c r="EU49" s="77">
        <f>V49</f>
        <v>0</v>
      </c>
      <c r="EV49" s="73">
        <f>T49</f>
        <v>0</v>
      </c>
    </row>
    <row r="50" spans="1:152" s="95" customFormat="1" ht="12.75">
      <c r="A50" s="68">
        <v>7</v>
      </c>
      <c r="B50" s="68" t="s">
        <v>44</v>
      </c>
      <c r="C50" s="54">
        <v>528</v>
      </c>
      <c r="D50" s="105">
        <v>512.8</v>
      </c>
      <c r="E50" s="106">
        <f t="shared" si="18"/>
        <v>100</v>
      </c>
      <c r="F50" s="108">
        <v>512.8</v>
      </c>
      <c r="G50" s="107">
        <f t="shared" si="17"/>
        <v>97.12121212121211</v>
      </c>
      <c r="H50" s="108">
        <v>268.3</v>
      </c>
      <c r="I50" s="73">
        <f t="shared" si="19"/>
        <v>52.32059282371295</v>
      </c>
      <c r="J50" s="69">
        <v>218.3</v>
      </c>
      <c r="K50" s="73">
        <f>SUM(J50/F50)*100</f>
        <v>42.57020280811233</v>
      </c>
      <c r="L50" s="69">
        <v>218.3</v>
      </c>
      <c r="M50" s="73">
        <f>SUM(L50/F50)*100</f>
        <v>42.57020280811233</v>
      </c>
      <c r="N50" s="69">
        <v>139.5</v>
      </c>
      <c r="O50" s="73">
        <f t="shared" si="22"/>
        <v>27.203588143525742</v>
      </c>
      <c r="P50" s="69">
        <v>82.2</v>
      </c>
      <c r="Q50" s="69">
        <v>57.3</v>
      </c>
      <c r="R50" s="69"/>
      <c r="S50" s="69"/>
      <c r="T50" s="73">
        <f t="shared" si="23"/>
        <v>0</v>
      </c>
      <c r="U50" s="69"/>
      <c r="V50" s="73">
        <f t="shared" si="24"/>
        <v>0</v>
      </c>
      <c r="W50" s="69">
        <v>244.5</v>
      </c>
      <c r="X50" s="71">
        <f t="shared" si="25"/>
        <v>47.67940717628705</v>
      </c>
      <c r="Y50" s="69">
        <v>512.8</v>
      </c>
      <c r="Z50" s="69">
        <v>268.3</v>
      </c>
      <c r="AA50" s="69">
        <v>218.3</v>
      </c>
      <c r="AB50" s="69">
        <v>218.3</v>
      </c>
      <c r="AC50" s="69">
        <v>139.5</v>
      </c>
      <c r="AD50" s="69">
        <v>82.2</v>
      </c>
      <c r="AE50" s="69">
        <v>57.3</v>
      </c>
      <c r="AF50" s="69"/>
      <c r="AG50" s="69"/>
      <c r="AH50" s="69"/>
      <c r="AI50" s="69">
        <v>244.5</v>
      </c>
      <c r="AJ50" s="69"/>
      <c r="AK50" s="69"/>
      <c r="AL50" s="69"/>
      <c r="AM50" s="69"/>
      <c r="AN50" s="69"/>
      <c r="AO50" s="69"/>
      <c r="AP50" s="69"/>
      <c r="AQ50" s="69"/>
      <c r="AR50" s="69"/>
      <c r="AS50" s="72"/>
      <c r="AT50" s="72"/>
      <c r="AU50" s="69"/>
      <c r="AV50" s="69"/>
      <c r="AW50" s="69"/>
      <c r="AX50" s="69"/>
      <c r="AY50" s="69"/>
      <c r="AZ50" s="69"/>
      <c r="BA50" s="69"/>
      <c r="BB50" s="69"/>
      <c r="BC50" s="69"/>
      <c r="BD50" s="72"/>
      <c r="BE50" s="72"/>
      <c r="BF50" s="69"/>
      <c r="BG50" s="69"/>
      <c r="BH50" s="69"/>
      <c r="BI50" s="69"/>
      <c r="BJ50" s="69"/>
      <c r="BK50" s="69"/>
      <c r="BL50" s="69"/>
      <c r="BM50" s="69"/>
      <c r="BN50" s="69"/>
      <c r="BO50" s="72"/>
      <c r="BP50" s="72"/>
      <c r="BQ50" s="17"/>
      <c r="BR50" s="17"/>
      <c r="BS50" s="17"/>
      <c r="BT50" s="17"/>
      <c r="BU50" s="17"/>
      <c r="BV50" s="20"/>
      <c r="BW50" s="76"/>
      <c r="BX50" s="76"/>
      <c r="BY50" s="76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7"/>
      <c r="CK50" s="17"/>
      <c r="CL50" s="17"/>
      <c r="EE50" s="96"/>
      <c r="EL50" s="68">
        <v>7</v>
      </c>
      <c r="EM50" s="68" t="s">
        <v>44</v>
      </c>
      <c r="EN50" s="65">
        <v>97</v>
      </c>
      <c r="EO50" s="73">
        <v>100</v>
      </c>
      <c r="EP50" s="73">
        <f>X50</f>
        <v>47.67940717628705</v>
      </c>
      <c r="EQ50" s="73">
        <f>I50</f>
        <v>52.32059282371295</v>
      </c>
      <c r="ER50" s="73">
        <f>K50</f>
        <v>42.57020280811233</v>
      </c>
      <c r="ES50" s="73">
        <f>M50</f>
        <v>42.57020280811233</v>
      </c>
      <c r="ET50" s="73">
        <f>O50</f>
        <v>27.203588143525742</v>
      </c>
      <c r="EU50" s="77">
        <f>V50</f>
        <v>0</v>
      </c>
      <c r="EV50" s="73">
        <f>T50</f>
        <v>0</v>
      </c>
    </row>
    <row r="51" spans="1:152" s="95" customFormat="1" ht="12.75">
      <c r="A51" s="68">
        <v>8</v>
      </c>
      <c r="B51" s="68" t="s">
        <v>45</v>
      </c>
      <c r="C51" s="54">
        <v>527</v>
      </c>
      <c r="D51" s="105">
        <v>314.4</v>
      </c>
      <c r="E51" s="106">
        <f t="shared" si="18"/>
        <v>72.24264705882352</v>
      </c>
      <c r="F51" s="108">
        <v>435.2</v>
      </c>
      <c r="G51" s="107">
        <f t="shared" si="17"/>
        <v>82.58064516129032</v>
      </c>
      <c r="H51" s="108">
        <v>147</v>
      </c>
      <c r="I51" s="73">
        <f t="shared" si="19"/>
        <v>33.77757352941176</v>
      </c>
      <c r="J51" s="69">
        <v>147</v>
      </c>
      <c r="K51" s="73">
        <f t="shared" si="20"/>
        <v>33.77757352941176</v>
      </c>
      <c r="L51" s="69"/>
      <c r="M51" s="73">
        <f t="shared" si="21"/>
        <v>0</v>
      </c>
      <c r="N51" s="69"/>
      <c r="O51" s="73">
        <f t="shared" si="22"/>
        <v>0</v>
      </c>
      <c r="P51" s="69"/>
      <c r="Q51" s="69"/>
      <c r="R51" s="69"/>
      <c r="S51" s="69"/>
      <c r="T51" s="73">
        <f t="shared" si="23"/>
        <v>0</v>
      </c>
      <c r="U51" s="69"/>
      <c r="V51" s="73">
        <f t="shared" si="24"/>
        <v>0</v>
      </c>
      <c r="W51" s="69">
        <v>288.2</v>
      </c>
      <c r="X51" s="71">
        <f t="shared" si="25"/>
        <v>66.22242647058823</v>
      </c>
      <c r="Y51" s="69">
        <v>435.2</v>
      </c>
      <c r="Z51" s="69">
        <v>147</v>
      </c>
      <c r="AA51" s="69">
        <v>147</v>
      </c>
      <c r="AB51" s="69"/>
      <c r="AC51" s="69"/>
      <c r="AD51" s="69"/>
      <c r="AE51" s="69"/>
      <c r="AF51" s="69"/>
      <c r="AG51" s="69"/>
      <c r="AH51" s="69"/>
      <c r="AI51" s="69">
        <v>288.2</v>
      </c>
      <c r="AJ51" s="69"/>
      <c r="AK51" s="69"/>
      <c r="AL51" s="69"/>
      <c r="AM51" s="69"/>
      <c r="AN51" s="69"/>
      <c r="AO51" s="69"/>
      <c r="AP51" s="69"/>
      <c r="AQ51" s="69"/>
      <c r="AR51" s="69"/>
      <c r="AS51" s="72"/>
      <c r="AT51" s="72"/>
      <c r="AU51" s="69"/>
      <c r="AV51" s="69"/>
      <c r="AW51" s="69"/>
      <c r="AX51" s="69"/>
      <c r="AY51" s="69"/>
      <c r="AZ51" s="69"/>
      <c r="BA51" s="69"/>
      <c r="BB51" s="69"/>
      <c r="BC51" s="69"/>
      <c r="BD51" s="72"/>
      <c r="BE51" s="72"/>
      <c r="BF51" s="69"/>
      <c r="BG51" s="69"/>
      <c r="BH51" s="69"/>
      <c r="BI51" s="69"/>
      <c r="BJ51" s="69"/>
      <c r="BK51" s="69"/>
      <c r="BL51" s="69"/>
      <c r="BM51" s="69"/>
      <c r="BN51" s="69"/>
      <c r="BO51" s="72"/>
      <c r="BP51" s="72"/>
      <c r="BQ51" s="17"/>
      <c r="BR51" s="17"/>
      <c r="BS51" s="17"/>
      <c r="BT51" s="17"/>
      <c r="BU51" s="17"/>
      <c r="BV51" s="20"/>
      <c r="BW51" s="76"/>
      <c r="BX51" s="76"/>
      <c r="BY51" s="76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7"/>
      <c r="CK51" s="17"/>
      <c r="CL51" s="17"/>
      <c r="EE51" s="96"/>
      <c r="EL51" s="68">
        <v>8</v>
      </c>
      <c r="EM51" s="68" t="s">
        <v>45</v>
      </c>
      <c r="EN51" s="65">
        <v>83</v>
      </c>
      <c r="EO51" s="73">
        <v>72</v>
      </c>
      <c r="EP51" s="73">
        <f>X51</f>
        <v>66.22242647058823</v>
      </c>
      <c r="EQ51" s="73">
        <f>I51</f>
        <v>33.77757352941176</v>
      </c>
      <c r="ER51" s="73">
        <f>K51</f>
        <v>33.77757352941176</v>
      </c>
      <c r="ES51" s="73">
        <f>M51</f>
        <v>0</v>
      </c>
      <c r="ET51" s="73">
        <f>O51</f>
        <v>0</v>
      </c>
      <c r="EU51" s="77">
        <f>V51</f>
        <v>0</v>
      </c>
      <c r="EV51" s="73">
        <f>T51</f>
        <v>0</v>
      </c>
    </row>
    <row r="52" spans="1:152" s="95" customFormat="1" ht="12.75">
      <c r="A52" s="68">
        <v>9</v>
      </c>
      <c r="B52" s="68" t="s">
        <v>46</v>
      </c>
      <c r="C52" s="54">
        <v>521</v>
      </c>
      <c r="D52" s="105">
        <v>463.5</v>
      </c>
      <c r="E52" s="106">
        <f t="shared" si="18"/>
        <v>88.96353166986565</v>
      </c>
      <c r="F52" s="108">
        <v>521</v>
      </c>
      <c r="G52" s="107">
        <f t="shared" si="17"/>
        <v>100</v>
      </c>
      <c r="H52" s="108">
        <v>23.2</v>
      </c>
      <c r="I52" s="73">
        <f t="shared" si="19"/>
        <v>4.452975047984645</v>
      </c>
      <c r="J52" s="69">
        <v>23.2</v>
      </c>
      <c r="K52" s="73">
        <f t="shared" si="20"/>
        <v>4.452975047984645</v>
      </c>
      <c r="L52" s="69">
        <v>23.2</v>
      </c>
      <c r="M52" s="73">
        <f t="shared" si="21"/>
        <v>4.452975047984645</v>
      </c>
      <c r="N52" s="69"/>
      <c r="O52" s="73">
        <f t="shared" si="22"/>
        <v>0</v>
      </c>
      <c r="P52" s="69"/>
      <c r="Q52" s="69"/>
      <c r="R52" s="69"/>
      <c r="S52" s="69"/>
      <c r="T52" s="73">
        <f t="shared" si="23"/>
        <v>0</v>
      </c>
      <c r="U52" s="69"/>
      <c r="V52" s="73">
        <f t="shared" si="24"/>
        <v>0</v>
      </c>
      <c r="W52" s="69">
        <v>497.8</v>
      </c>
      <c r="X52" s="71">
        <f t="shared" si="25"/>
        <v>95.54702495201536</v>
      </c>
      <c r="Y52" s="69">
        <v>521</v>
      </c>
      <c r="Z52" s="69">
        <v>23.2</v>
      </c>
      <c r="AA52" s="69">
        <v>23.2</v>
      </c>
      <c r="AB52" s="69">
        <v>23.2</v>
      </c>
      <c r="AC52" s="69"/>
      <c r="AD52" s="69"/>
      <c r="AE52" s="69"/>
      <c r="AF52" s="69"/>
      <c r="AG52" s="69"/>
      <c r="AH52" s="69"/>
      <c r="AI52" s="69">
        <v>497.8</v>
      </c>
      <c r="AJ52" s="69"/>
      <c r="AK52" s="69"/>
      <c r="AL52" s="69"/>
      <c r="AM52" s="69"/>
      <c r="AN52" s="69"/>
      <c r="AO52" s="69"/>
      <c r="AP52" s="69"/>
      <c r="AQ52" s="69"/>
      <c r="AR52" s="69"/>
      <c r="AS52" s="72"/>
      <c r="AT52" s="72"/>
      <c r="AU52" s="69"/>
      <c r="AV52" s="69"/>
      <c r="AW52" s="69"/>
      <c r="AX52" s="69"/>
      <c r="AY52" s="69"/>
      <c r="AZ52" s="69"/>
      <c r="BA52" s="69"/>
      <c r="BB52" s="69"/>
      <c r="BC52" s="69"/>
      <c r="BD52" s="72"/>
      <c r="BE52" s="72"/>
      <c r="BF52" s="69"/>
      <c r="BG52" s="69"/>
      <c r="BH52" s="69"/>
      <c r="BI52" s="69"/>
      <c r="BJ52" s="69"/>
      <c r="BK52" s="69"/>
      <c r="BL52" s="69"/>
      <c r="BM52" s="69"/>
      <c r="BN52" s="69"/>
      <c r="BO52" s="72"/>
      <c r="BP52" s="72"/>
      <c r="BQ52" s="17"/>
      <c r="BR52" s="17"/>
      <c r="BS52" s="17"/>
      <c r="BT52" s="17"/>
      <c r="BU52" s="17"/>
      <c r="BV52" s="20"/>
      <c r="BW52" s="76"/>
      <c r="BX52" s="76"/>
      <c r="BY52" s="76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7"/>
      <c r="CK52" s="17"/>
      <c r="CL52" s="17"/>
      <c r="EE52" s="96"/>
      <c r="EL52" s="68">
        <v>9</v>
      </c>
      <c r="EM52" s="68" t="s">
        <v>46</v>
      </c>
      <c r="EN52" s="65">
        <v>100</v>
      </c>
      <c r="EO52" s="73">
        <v>89</v>
      </c>
      <c r="EP52" s="73">
        <f>X52</f>
        <v>95.54702495201536</v>
      </c>
      <c r="EQ52" s="73">
        <f>I52</f>
        <v>4.452975047984645</v>
      </c>
      <c r="ER52" s="73">
        <f>K52</f>
        <v>4.452975047984645</v>
      </c>
      <c r="ES52" s="73">
        <f>M52</f>
        <v>4.452975047984645</v>
      </c>
      <c r="ET52" s="73">
        <f>O52</f>
        <v>0</v>
      </c>
      <c r="EU52" s="77">
        <f>V52</f>
        <v>0</v>
      </c>
      <c r="EV52" s="73">
        <f>T52</f>
        <v>0</v>
      </c>
    </row>
    <row r="53" spans="1:152" s="95" customFormat="1" ht="12.75">
      <c r="A53" s="68">
        <v>10</v>
      </c>
      <c r="B53" s="68" t="s">
        <v>47</v>
      </c>
      <c r="C53" s="54">
        <v>679</v>
      </c>
      <c r="D53" s="105">
        <v>185.6</v>
      </c>
      <c r="E53" s="106">
        <f t="shared" si="18"/>
        <v>72.556684910086</v>
      </c>
      <c r="F53" s="108">
        <v>255.8</v>
      </c>
      <c r="G53" s="107">
        <f t="shared" si="17"/>
        <v>37.673048600883654</v>
      </c>
      <c r="H53" s="108">
        <v>128.3</v>
      </c>
      <c r="I53" s="73">
        <f t="shared" si="19"/>
        <v>50.15637216575449</v>
      </c>
      <c r="J53" s="69">
        <v>40.8</v>
      </c>
      <c r="K53" s="73">
        <f t="shared" si="20"/>
        <v>15.94996090695856</v>
      </c>
      <c r="L53" s="69">
        <v>13.3</v>
      </c>
      <c r="M53" s="73">
        <f t="shared" si="21"/>
        <v>5.199374511336982</v>
      </c>
      <c r="N53" s="69">
        <v>87.5</v>
      </c>
      <c r="O53" s="73">
        <f t="shared" si="22"/>
        <v>34.20641125879593</v>
      </c>
      <c r="P53" s="69">
        <v>42.5</v>
      </c>
      <c r="Q53" s="69">
        <v>25</v>
      </c>
      <c r="R53" s="69">
        <v>20</v>
      </c>
      <c r="S53" s="69"/>
      <c r="T53" s="73">
        <f t="shared" si="23"/>
        <v>0</v>
      </c>
      <c r="U53" s="69"/>
      <c r="V53" s="73">
        <f t="shared" si="24"/>
        <v>0</v>
      </c>
      <c r="W53" s="69">
        <v>127.5</v>
      </c>
      <c r="X53" s="71">
        <f t="shared" si="25"/>
        <v>49.8436278342455</v>
      </c>
      <c r="Y53" s="69">
        <v>230.8</v>
      </c>
      <c r="Z53" s="69">
        <v>103.3</v>
      </c>
      <c r="AA53" s="69">
        <v>40.8</v>
      </c>
      <c r="AB53" s="69">
        <v>13.3</v>
      </c>
      <c r="AC53" s="69">
        <v>62.5</v>
      </c>
      <c r="AD53" s="69">
        <v>42.5</v>
      </c>
      <c r="AE53" s="69"/>
      <c r="AF53" s="69">
        <v>20</v>
      </c>
      <c r="AG53" s="69"/>
      <c r="AH53" s="69"/>
      <c r="AI53" s="69">
        <v>127.5</v>
      </c>
      <c r="AJ53" s="69"/>
      <c r="AK53" s="69"/>
      <c r="AL53" s="69"/>
      <c r="AM53" s="69"/>
      <c r="AN53" s="69"/>
      <c r="AO53" s="69"/>
      <c r="AP53" s="69"/>
      <c r="AQ53" s="69"/>
      <c r="AR53" s="69"/>
      <c r="AS53" s="72"/>
      <c r="AT53" s="72"/>
      <c r="AU53" s="109">
        <v>25</v>
      </c>
      <c r="AV53" s="69">
        <v>25</v>
      </c>
      <c r="AW53" s="69"/>
      <c r="AX53" s="69"/>
      <c r="AY53" s="69">
        <v>25</v>
      </c>
      <c r="AZ53" s="69"/>
      <c r="BA53" s="69">
        <v>25</v>
      </c>
      <c r="BB53" s="69"/>
      <c r="BC53" s="69"/>
      <c r="BD53" s="72"/>
      <c r="BE53" s="72">
        <v>0</v>
      </c>
      <c r="BF53" s="109"/>
      <c r="BG53" s="69"/>
      <c r="BH53" s="69"/>
      <c r="BI53" s="69"/>
      <c r="BJ53" s="69"/>
      <c r="BK53" s="69"/>
      <c r="BL53" s="69"/>
      <c r="BM53" s="69"/>
      <c r="BN53" s="69"/>
      <c r="BO53" s="72"/>
      <c r="BP53" s="72"/>
      <c r="BQ53" s="17"/>
      <c r="BR53" s="17"/>
      <c r="BS53" s="17"/>
      <c r="BT53" s="17"/>
      <c r="BU53" s="17"/>
      <c r="BV53" s="20"/>
      <c r="BW53" s="76"/>
      <c r="BX53" s="76"/>
      <c r="BY53" s="76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7"/>
      <c r="CK53" s="17"/>
      <c r="CL53" s="17"/>
      <c r="EE53" s="96"/>
      <c r="EL53" s="68">
        <v>10</v>
      </c>
      <c r="EM53" s="68" t="s">
        <v>47</v>
      </c>
      <c r="EN53" s="65">
        <v>38</v>
      </c>
      <c r="EO53" s="73">
        <v>73</v>
      </c>
      <c r="EP53" s="73">
        <f>X53</f>
        <v>49.8436278342455</v>
      </c>
      <c r="EQ53" s="73">
        <f>I53</f>
        <v>50.15637216575449</v>
      </c>
      <c r="ER53" s="73">
        <f>K53</f>
        <v>15.94996090695856</v>
      </c>
      <c r="ES53" s="73">
        <f>M53</f>
        <v>5.199374511336982</v>
      </c>
      <c r="ET53" s="73">
        <f>O53</f>
        <v>34.20641125879593</v>
      </c>
      <c r="EU53" s="77">
        <f>V53</f>
        <v>0</v>
      </c>
      <c r="EV53" s="73">
        <f>T53</f>
        <v>0</v>
      </c>
    </row>
    <row r="54" spans="1:152" s="95" customFormat="1" ht="12.75">
      <c r="A54" s="68">
        <v>11</v>
      </c>
      <c r="B54" s="68" t="s">
        <v>48</v>
      </c>
      <c r="C54" s="54">
        <v>771</v>
      </c>
      <c r="D54" s="105">
        <v>0</v>
      </c>
      <c r="E54" s="106">
        <f t="shared" si="18"/>
        <v>0</v>
      </c>
      <c r="F54" s="108">
        <v>600.1</v>
      </c>
      <c r="G54" s="107">
        <f t="shared" si="17"/>
        <v>77.83398184176394</v>
      </c>
      <c r="H54" s="108">
        <v>58</v>
      </c>
      <c r="I54" s="73">
        <f t="shared" si="19"/>
        <v>9.665055824029329</v>
      </c>
      <c r="J54" s="69">
        <v>58</v>
      </c>
      <c r="K54" s="73">
        <f t="shared" si="20"/>
        <v>9.665055824029329</v>
      </c>
      <c r="L54" s="69">
        <v>58</v>
      </c>
      <c r="M54" s="73">
        <f t="shared" si="21"/>
        <v>9.665055824029329</v>
      </c>
      <c r="N54" s="69"/>
      <c r="O54" s="73">
        <f t="shared" si="22"/>
        <v>0</v>
      </c>
      <c r="P54" s="69"/>
      <c r="Q54" s="69"/>
      <c r="R54" s="69"/>
      <c r="S54" s="69"/>
      <c r="T54" s="73">
        <f t="shared" si="23"/>
        <v>0</v>
      </c>
      <c r="U54" s="69"/>
      <c r="V54" s="73">
        <f t="shared" si="24"/>
        <v>0</v>
      </c>
      <c r="W54" s="69">
        <v>542.1</v>
      </c>
      <c r="X54" s="71">
        <f t="shared" si="25"/>
        <v>90.33494417597068</v>
      </c>
      <c r="Y54" s="69">
        <v>600.1</v>
      </c>
      <c r="Z54" s="69">
        <v>58</v>
      </c>
      <c r="AA54" s="69">
        <v>58</v>
      </c>
      <c r="AB54" s="69">
        <v>58</v>
      </c>
      <c r="AC54" s="69"/>
      <c r="AD54" s="69"/>
      <c r="AE54" s="69"/>
      <c r="AF54" s="69"/>
      <c r="AG54" s="69"/>
      <c r="AH54" s="69"/>
      <c r="AI54" s="69">
        <v>542.1</v>
      </c>
      <c r="AJ54" s="69"/>
      <c r="AK54" s="69"/>
      <c r="AL54" s="69"/>
      <c r="AM54" s="69"/>
      <c r="AN54" s="69"/>
      <c r="AO54" s="69"/>
      <c r="AP54" s="69"/>
      <c r="AQ54" s="69"/>
      <c r="AR54" s="69"/>
      <c r="AS54" s="72"/>
      <c r="AT54" s="72"/>
      <c r="AU54" s="69"/>
      <c r="AV54" s="69"/>
      <c r="AW54" s="69"/>
      <c r="AX54" s="69"/>
      <c r="AY54" s="69"/>
      <c r="AZ54" s="69"/>
      <c r="BA54" s="69"/>
      <c r="BB54" s="69"/>
      <c r="BC54" s="69"/>
      <c r="BD54" s="72"/>
      <c r="BE54" s="72"/>
      <c r="BF54" s="69"/>
      <c r="BG54" s="69"/>
      <c r="BH54" s="69"/>
      <c r="BI54" s="69"/>
      <c r="BJ54" s="69"/>
      <c r="BK54" s="69"/>
      <c r="BL54" s="69"/>
      <c r="BM54" s="69"/>
      <c r="BN54" s="69"/>
      <c r="BO54" s="72"/>
      <c r="BP54" s="72"/>
      <c r="BQ54" s="17"/>
      <c r="BR54" s="17"/>
      <c r="BS54" s="17"/>
      <c r="BT54" s="17"/>
      <c r="BU54" s="17"/>
      <c r="BV54" s="20"/>
      <c r="BW54" s="76"/>
      <c r="BX54" s="76"/>
      <c r="BY54" s="76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7"/>
      <c r="CK54" s="17"/>
      <c r="CL54" s="17"/>
      <c r="EE54" s="96"/>
      <c r="EL54" s="68">
        <v>11</v>
      </c>
      <c r="EM54" s="68" t="s">
        <v>48</v>
      </c>
      <c r="EN54" s="65">
        <v>78</v>
      </c>
      <c r="EO54" s="73">
        <v>0</v>
      </c>
      <c r="EP54" s="73">
        <f>X54</f>
        <v>90.33494417597068</v>
      </c>
      <c r="EQ54" s="73">
        <f>I54</f>
        <v>9.665055824029329</v>
      </c>
      <c r="ER54" s="73">
        <f>K54</f>
        <v>9.665055824029329</v>
      </c>
      <c r="ES54" s="73">
        <f>M54</f>
        <v>9.665055824029329</v>
      </c>
      <c r="ET54" s="73">
        <f>O54</f>
        <v>0</v>
      </c>
      <c r="EU54" s="77">
        <f>V54</f>
        <v>0</v>
      </c>
      <c r="EV54" s="73">
        <f>T54</f>
        <v>0</v>
      </c>
    </row>
    <row r="55" spans="1:152" s="95" customFormat="1" ht="12.75">
      <c r="A55" s="68">
        <v>12</v>
      </c>
      <c r="B55" s="68" t="s">
        <v>49</v>
      </c>
      <c r="C55" s="54">
        <v>267</v>
      </c>
      <c r="D55" s="105">
        <v>276</v>
      </c>
      <c r="E55" s="106">
        <f t="shared" si="18"/>
        <v>100</v>
      </c>
      <c r="F55" s="108">
        <v>276</v>
      </c>
      <c r="G55" s="107">
        <f t="shared" si="17"/>
        <v>103.37078651685393</v>
      </c>
      <c r="H55" s="108">
        <v>97</v>
      </c>
      <c r="I55" s="73">
        <f t="shared" si="19"/>
        <v>35.14492753623188</v>
      </c>
      <c r="J55" s="69">
        <v>97</v>
      </c>
      <c r="K55" s="73">
        <f t="shared" si="20"/>
        <v>35.14492753623188</v>
      </c>
      <c r="L55" s="69">
        <v>97</v>
      </c>
      <c r="M55" s="73">
        <f t="shared" si="21"/>
        <v>35.14492753623188</v>
      </c>
      <c r="N55" s="69"/>
      <c r="O55" s="73">
        <f t="shared" si="22"/>
        <v>0</v>
      </c>
      <c r="P55" s="69"/>
      <c r="Q55" s="69"/>
      <c r="R55" s="69"/>
      <c r="S55" s="69"/>
      <c r="T55" s="73">
        <f t="shared" si="23"/>
        <v>0</v>
      </c>
      <c r="U55" s="69"/>
      <c r="V55" s="73">
        <f t="shared" si="24"/>
        <v>0</v>
      </c>
      <c r="W55" s="69">
        <v>179</v>
      </c>
      <c r="X55" s="71">
        <f t="shared" si="25"/>
        <v>64.85507246376811</v>
      </c>
      <c r="Y55" s="69">
        <v>261</v>
      </c>
      <c r="Z55" s="69">
        <v>97</v>
      </c>
      <c r="AA55" s="69">
        <v>97</v>
      </c>
      <c r="AB55" s="69">
        <v>97</v>
      </c>
      <c r="AC55" s="69"/>
      <c r="AD55" s="69"/>
      <c r="AE55" s="69"/>
      <c r="AF55" s="69"/>
      <c r="AG55" s="69"/>
      <c r="AH55" s="69"/>
      <c r="AI55" s="69">
        <v>164</v>
      </c>
      <c r="AJ55" s="69"/>
      <c r="AK55" s="69"/>
      <c r="AL55" s="69"/>
      <c r="AM55" s="69"/>
      <c r="AN55" s="69"/>
      <c r="AO55" s="69"/>
      <c r="AP55" s="69"/>
      <c r="AQ55" s="69"/>
      <c r="AR55" s="69"/>
      <c r="AS55" s="72"/>
      <c r="AT55" s="72"/>
      <c r="AU55" s="69">
        <v>15</v>
      </c>
      <c r="AV55" s="69"/>
      <c r="AW55" s="69"/>
      <c r="AX55" s="69"/>
      <c r="AY55" s="69"/>
      <c r="AZ55" s="69"/>
      <c r="BA55" s="69"/>
      <c r="BB55" s="69"/>
      <c r="BC55" s="69"/>
      <c r="BD55" s="72"/>
      <c r="BE55" s="72">
        <v>15</v>
      </c>
      <c r="BF55" s="69"/>
      <c r="BG55" s="69"/>
      <c r="BH55" s="69"/>
      <c r="BI55" s="69"/>
      <c r="BJ55" s="69"/>
      <c r="BK55" s="69"/>
      <c r="BL55" s="69"/>
      <c r="BM55" s="69"/>
      <c r="BN55" s="69"/>
      <c r="BO55" s="72"/>
      <c r="BP55" s="72"/>
      <c r="BQ55" s="17"/>
      <c r="BR55" s="17"/>
      <c r="BS55" s="17"/>
      <c r="BT55" s="17"/>
      <c r="BU55" s="17"/>
      <c r="BV55" s="20"/>
      <c r="BW55" s="76"/>
      <c r="BX55" s="76"/>
      <c r="BY55" s="76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7"/>
      <c r="CK55" s="17"/>
      <c r="CL55" s="17"/>
      <c r="EE55" s="96"/>
      <c r="EL55" s="68">
        <v>12</v>
      </c>
      <c r="EM55" s="68" t="s">
        <v>49</v>
      </c>
      <c r="EN55" s="65">
        <v>103</v>
      </c>
      <c r="EO55" s="73">
        <v>100</v>
      </c>
      <c r="EP55" s="73">
        <f>X55</f>
        <v>64.85507246376811</v>
      </c>
      <c r="EQ55" s="73">
        <f>I55</f>
        <v>35.14492753623188</v>
      </c>
      <c r="ER55" s="73">
        <f>K55</f>
        <v>35.14492753623188</v>
      </c>
      <c r="ES55" s="73">
        <f>M55</f>
        <v>35.14492753623188</v>
      </c>
      <c r="ET55" s="73">
        <f>O55</f>
        <v>0</v>
      </c>
      <c r="EU55" s="77">
        <f>V55</f>
        <v>0</v>
      </c>
      <c r="EV55" s="73">
        <f>T55</f>
        <v>0</v>
      </c>
    </row>
    <row r="56" spans="1:152" s="95" customFormat="1" ht="12.75">
      <c r="A56" s="68">
        <v>13</v>
      </c>
      <c r="B56" s="68" t="s">
        <v>50</v>
      </c>
      <c r="C56" s="54">
        <v>699</v>
      </c>
      <c r="D56" s="105">
        <v>730</v>
      </c>
      <c r="E56" s="106">
        <f t="shared" si="18"/>
        <v>82.10549994376335</v>
      </c>
      <c r="F56" s="108">
        <v>889.1</v>
      </c>
      <c r="G56" s="107">
        <f t="shared" si="17"/>
        <v>127.19599427753934</v>
      </c>
      <c r="H56" s="108">
        <v>60</v>
      </c>
      <c r="I56" s="73">
        <f t="shared" si="19"/>
        <v>6.748397255651782</v>
      </c>
      <c r="J56" s="69">
        <v>60</v>
      </c>
      <c r="K56" s="73">
        <f t="shared" si="20"/>
        <v>6.748397255651782</v>
      </c>
      <c r="L56" s="69">
        <v>60</v>
      </c>
      <c r="M56" s="73">
        <f t="shared" si="21"/>
        <v>6.748397255651782</v>
      </c>
      <c r="N56" s="69"/>
      <c r="O56" s="73">
        <f t="shared" si="22"/>
        <v>0</v>
      </c>
      <c r="P56" s="69"/>
      <c r="Q56" s="69"/>
      <c r="R56" s="69"/>
      <c r="S56" s="69"/>
      <c r="T56" s="73">
        <f t="shared" si="23"/>
        <v>0</v>
      </c>
      <c r="U56" s="69"/>
      <c r="V56" s="73">
        <f t="shared" si="24"/>
        <v>0</v>
      </c>
      <c r="W56" s="69">
        <v>829.1</v>
      </c>
      <c r="X56" s="71">
        <f t="shared" si="25"/>
        <v>93.25160274434822</v>
      </c>
      <c r="Y56" s="69">
        <v>889.1</v>
      </c>
      <c r="Z56" s="69">
        <v>60</v>
      </c>
      <c r="AA56" s="69">
        <v>60</v>
      </c>
      <c r="AB56" s="69">
        <v>60</v>
      </c>
      <c r="AC56" s="69"/>
      <c r="AD56" s="69"/>
      <c r="AE56" s="69"/>
      <c r="AF56" s="69"/>
      <c r="AG56" s="69"/>
      <c r="AH56" s="69"/>
      <c r="AI56" s="69">
        <v>829.1</v>
      </c>
      <c r="AJ56" s="69"/>
      <c r="AK56" s="69"/>
      <c r="AL56" s="69"/>
      <c r="AM56" s="69"/>
      <c r="AN56" s="69"/>
      <c r="AO56" s="69"/>
      <c r="AP56" s="69"/>
      <c r="AQ56" s="69"/>
      <c r="AR56" s="69"/>
      <c r="AS56" s="72"/>
      <c r="AT56" s="72"/>
      <c r="AU56" s="69"/>
      <c r="AV56" s="69"/>
      <c r="AW56" s="69"/>
      <c r="AX56" s="69"/>
      <c r="AY56" s="69"/>
      <c r="AZ56" s="69"/>
      <c r="BA56" s="69"/>
      <c r="BB56" s="69"/>
      <c r="BC56" s="69"/>
      <c r="BD56" s="72"/>
      <c r="BE56" s="72"/>
      <c r="BF56" s="69"/>
      <c r="BG56" s="69"/>
      <c r="BH56" s="69"/>
      <c r="BI56" s="69"/>
      <c r="BJ56" s="69"/>
      <c r="BK56" s="69"/>
      <c r="BL56" s="69"/>
      <c r="BM56" s="69"/>
      <c r="BN56" s="69"/>
      <c r="BO56" s="72"/>
      <c r="BP56" s="72"/>
      <c r="BQ56" s="17"/>
      <c r="BR56" s="17"/>
      <c r="BS56" s="17"/>
      <c r="BT56" s="17"/>
      <c r="BU56" s="17"/>
      <c r="BV56" s="20"/>
      <c r="BW56" s="76"/>
      <c r="BX56" s="76"/>
      <c r="BY56" s="76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7"/>
      <c r="CK56" s="17"/>
      <c r="CL56" s="17"/>
      <c r="EE56" s="96"/>
      <c r="EL56" s="68">
        <v>13</v>
      </c>
      <c r="EM56" s="68" t="s">
        <v>50</v>
      </c>
      <c r="EN56" s="65">
        <v>127</v>
      </c>
      <c r="EO56" s="73">
        <v>82</v>
      </c>
      <c r="EP56" s="73">
        <f>X56</f>
        <v>93.25160274434822</v>
      </c>
      <c r="EQ56" s="73">
        <f>I56</f>
        <v>6.748397255651782</v>
      </c>
      <c r="ER56" s="73">
        <f>K56</f>
        <v>6.748397255651782</v>
      </c>
      <c r="ES56" s="73">
        <f>M56</f>
        <v>6.748397255651782</v>
      </c>
      <c r="ET56" s="73">
        <f>O56</f>
        <v>0</v>
      </c>
      <c r="EU56" s="77">
        <f>V56</f>
        <v>0</v>
      </c>
      <c r="EV56" s="73">
        <f>T56</f>
        <v>0</v>
      </c>
    </row>
    <row r="57" spans="1:152" s="95" customFormat="1" ht="12.75">
      <c r="A57" s="68">
        <v>14</v>
      </c>
      <c r="B57" s="68" t="s">
        <v>51</v>
      </c>
      <c r="C57" s="54">
        <v>0</v>
      </c>
      <c r="D57" s="105">
        <v>87</v>
      </c>
      <c r="E57" s="106">
        <f t="shared" si="18"/>
        <v>100</v>
      </c>
      <c r="F57" s="108">
        <v>87</v>
      </c>
      <c r="G57" s="107" t="e">
        <f t="shared" si="17"/>
        <v>#DIV/0!</v>
      </c>
      <c r="H57" s="108">
        <v>0</v>
      </c>
      <c r="I57" s="73">
        <f t="shared" si="19"/>
        <v>0</v>
      </c>
      <c r="J57" s="69"/>
      <c r="K57" s="73">
        <f t="shared" si="20"/>
        <v>0</v>
      </c>
      <c r="L57" s="69"/>
      <c r="M57" s="73">
        <f t="shared" si="21"/>
        <v>0</v>
      </c>
      <c r="N57" s="69"/>
      <c r="O57" s="73">
        <f t="shared" si="22"/>
        <v>0</v>
      </c>
      <c r="P57" s="69"/>
      <c r="Q57" s="69"/>
      <c r="R57" s="69"/>
      <c r="S57" s="69"/>
      <c r="T57" s="73">
        <f t="shared" si="23"/>
        <v>0</v>
      </c>
      <c r="U57" s="69"/>
      <c r="V57" s="73">
        <f t="shared" si="24"/>
        <v>0</v>
      </c>
      <c r="W57" s="69">
        <v>87</v>
      </c>
      <c r="X57" s="71">
        <f t="shared" si="25"/>
        <v>100</v>
      </c>
      <c r="Y57" s="69">
        <v>87</v>
      </c>
      <c r="Z57" s="69"/>
      <c r="AA57" s="69"/>
      <c r="AB57" s="69"/>
      <c r="AC57" s="69"/>
      <c r="AD57" s="69"/>
      <c r="AE57" s="69"/>
      <c r="AF57" s="69"/>
      <c r="AG57" s="69"/>
      <c r="AH57" s="69"/>
      <c r="AI57" s="69">
        <v>87</v>
      </c>
      <c r="AJ57" s="69"/>
      <c r="AK57" s="69"/>
      <c r="AL57" s="69"/>
      <c r="AM57" s="69"/>
      <c r="AN57" s="69"/>
      <c r="AO57" s="69"/>
      <c r="AP57" s="69"/>
      <c r="AQ57" s="69"/>
      <c r="AR57" s="69"/>
      <c r="AS57" s="72"/>
      <c r="AT57" s="72"/>
      <c r="AU57" s="69"/>
      <c r="AV57" s="69"/>
      <c r="AW57" s="69"/>
      <c r="AX57" s="69"/>
      <c r="AY57" s="69"/>
      <c r="AZ57" s="69"/>
      <c r="BA57" s="69"/>
      <c r="BB57" s="69"/>
      <c r="BC57" s="69"/>
      <c r="BD57" s="72"/>
      <c r="BE57" s="72"/>
      <c r="BF57" s="69"/>
      <c r="BG57" s="69"/>
      <c r="BH57" s="69"/>
      <c r="BI57" s="69"/>
      <c r="BJ57" s="69"/>
      <c r="BK57" s="69"/>
      <c r="BL57" s="69"/>
      <c r="BM57" s="69"/>
      <c r="BN57" s="69"/>
      <c r="BO57" s="72"/>
      <c r="BP57" s="72"/>
      <c r="BQ57" s="17"/>
      <c r="BR57" s="17"/>
      <c r="BS57" s="17"/>
      <c r="BT57" s="17"/>
      <c r="BU57" s="17"/>
      <c r="BV57" s="20"/>
      <c r="BW57" s="76"/>
      <c r="BX57" s="76"/>
      <c r="BY57" s="76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7"/>
      <c r="CK57" s="17"/>
      <c r="CL57" s="17"/>
      <c r="EE57" s="96"/>
      <c r="EL57" s="68">
        <v>14</v>
      </c>
      <c r="EM57" s="68" t="s">
        <v>51</v>
      </c>
      <c r="EN57" s="65">
        <v>0</v>
      </c>
      <c r="EO57" s="73">
        <v>100</v>
      </c>
      <c r="EP57" s="73">
        <f>X57</f>
        <v>100</v>
      </c>
      <c r="EQ57" s="73">
        <f>I57</f>
        <v>0</v>
      </c>
      <c r="ER57" s="73">
        <f>K57</f>
        <v>0</v>
      </c>
      <c r="ES57" s="73">
        <f>M57</f>
        <v>0</v>
      </c>
      <c r="ET57" s="73">
        <f>O57</f>
        <v>0</v>
      </c>
      <c r="EU57" s="77">
        <f>V57</f>
        <v>0</v>
      </c>
      <c r="EV57" s="73">
        <f>T57</f>
        <v>0</v>
      </c>
    </row>
    <row r="58" spans="1:152" s="95" customFormat="1" ht="12.75">
      <c r="A58" s="68">
        <v>15</v>
      </c>
      <c r="B58" s="68" t="s">
        <v>52</v>
      </c>
      <c r="C58" s="54">
        <v>480</v>
      </c>
      <c r="D58" s="105">
        <v>0</v>
      </c>
      <c r="E58" s="106">
        <f t="shared" si="18"/>
        <v>0</v>
      </c>
      <c r="F58" s="108">
        <v>56</v>
      </c>
      <c r="G58" s="107">
        <f t="shared" si="17"/>
        <v>11.666666666666666</v>
      </c>
      <c r="H58" s="108">
        <v>56</v>
      </c>
      <c r="I58" s="73">
        <f t="shared" si="19"/>
        <v>100</v>
      </c>
      <c r="J58" s="69">
        <v>56</v>
      </c>
      <c r="K58" s="73">
        <f t="shared" si="20"/>
        <v>100</v>
      </c>
      <c r="L58" s="69">
        <v>56</v>
      </c>
      <c r="M58" s="73">
        <f t="shared" si="21"/>
        <v>100</v>
      </c>
      <c r="N58" s="69"/>
      <c r="O58" s="73">
        <f t="shared" si="22"/>
        <v>0</v>
      </c>
      <c r="P58" s="69"/>
      <c r="Q58" s="69"/>
      <c r="R58" s="69"/>
      <c r="S58" s="69"/>
      <c r="T58" s="73">
        <f t="shared" si="23"/>
        <v>0</v>
      </c>
      <c r="U58" s="69"/>
      <c r="V58" s="73">
        <f t="shared" si="24"/>
        <v>0</v>
      </c>
      <c r="W58" s="69">
        <v>0</v>
      </c>
      <c r="X58" s="71">
        <f t="shared" si="25"/>
        <v>0</v>
      </c>
      <c r="Y58" s="69">
        <v>56</v>
      </c>
      <c r="Z58" s="69">
        <v>56</v>
      </c>
      <c r="AA58" s="69">
        <v>56</v>
      </c>
      <c r="AB58" s="69">
        <v>56</v>
      </c>
      <c r="AC58" s="69"/>
      <c r="AD58" s="69"/>
      <c r="AE58" s="69"/>
      <c r="AF58" s="69"/>
      <c r="AG58" s="69"/>
      <c r="AH58" s="69"/>
      <c r="AI58" s="69">
        <v>0</v>
      </c>
      <c r="AJ58" s="69"/>
      <c r="AK58" s="69"/>
      <c r="AL58" s="69"/>
      <c r="AM58" s="69"/>
      <c r="AN58" s="69"/>
      <c r="AO58" s="69"/>
      <c r="AP58" s="69"/>
      <c r="AQ58" s="69"/>
      <c r="AR58" s="69"/>
      <c r="AS58" s="72"/>
      <c r="AT58" s="72"/>
      <c r="AU58" s="69"/>
      <c r="AV58" s="69"/>
      <c r="AW58" s="69"/>
      <c r="AX58" s="69"/>
      <c r="AY58" s="69"/>
      <c r="AZ58" s="69"/>
      <c r="BA58" s="69"/>
      <c r="BB58" s="69"/>
      <c r="BC58" s="69"/>
      <c r="BD58" s="72"/>
      <c r="BE58" s="72"/>
      <c r="BF58" s="69"/>
      <c r="BG58" s="69"/>
      <c r="BH58" s="69"/>
      <c r="BI58" s="69"/>
      <c r="BJ58" s="69"/>
      <c r="BK58" s="69"/>
      <c r="BL58" s="69"/>
      <c r="BM58" s="69"/>
      <c r="BN58" s="69"/>
      <c r="BO58" s="72"/>
      <c r="BP58" s="72"/>
      <c r="BQ58" s="17"/>
      <c r="BR58" s="17"/>
      <c r="BS58" s="17"/>
      <c r="BT58" s="17"/>
      <c r="BU58" s="17"/>
      <c r="BV58" s="20"/>
      <c r="BW58" s="76"/>
      <c r="BX58" s="76"/>
      <c r="BY58" s="76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7"/>
      <c r="CK58" s="17"/>
      <c r="CL58" s="17"/>
      <c r="EE58" s="96"/>
      <c r="EL58" s="68">
        <v>15</v>
      </c>
      <c r="EM58" s="68" t="s">
        <v>52</v>
      </c>
      <c r="EN58" s="65">
        <v>12</v>
      </c>
      <c r="EO58" s="73">
        <v>0</v>
      </c>
      <c r="EP58" s="73">
        <f>X58</f>
        <v>0</v>
      </c>
      <c r="EQ58" s="73">
        <f>I58</f>
        <v>100</v>
      </c>
      <c r="ER58" s="73">
        <f>K58</f>
        <v>100</v>
      </c>
      <c r="ES58" s="73">
        <f>M58</f>
        <v>100</v>
      </c>
      <c r="ET58" s="73">
        <f>O58</f>
        <v>0</v>
      </c>
      <c r="EU58" s="77">
        <f>V58</f>
        <v>0</v>
      </c>
      <c r="EV58" s="73">
        <f>T58</f>
        <v>0</v>
      </c>
    </row>
    <row r="59" spans="1:152" s="95" customFormat="1" ht="12.75">
      <c r="A59" s="68">
        <v>16</v>
      </c>
      <c r="B59" s="68" t="s">
        <v>53</v>
      </c>
      <c r="C59" s="54">
        <v>1433</v>
      </c>
      <c r="D59" s="105">
        <v>1455</v>
      </c>
      <c r="E59" s="106">
        <f t="shared" si="18"/>
        <v>100</v>
      </c>
      <c r="F59" s="108">
        <v>1455</v>
      </c>
      <c r="G59" s="107">
        <f t="shared" si="17"/>
        <v>101.53524075366364</v>
      </c>
      <c r="H59" s="108">
        <v>182</v>
      </c>
      <c r="I59" s="73">
        <f t="shared" si="19"/>
        <v>12.508591065292096</v>
      </c>
      <c r="J59" s="69">
        <v>182</v>
      </c>
      <c r="K59" s="73">
        <f t="shared" si="20"/>
        <v>12.508591065292096</v>
      </c>
      <c r="L59" s="69">
        <v>182</v>
      </c>
      <c r="M59" s="73">
        <f t="shared" si="21"/>
        <v>12.508591065292096</v>
      </c>
      <c r="N59" s="69"/>
      <c r="O59" s="73">
        <f t="shared" si="22"/>
        <v>0</v>
      </c>
      <c r="P59" s="69"/>
      <c r="Q59" s="69"/>
      <c r="R59" s="69"/>
      <c r="S59" s="69"/>
      <c r="T59" s="73">
        <f t="shared" si="23"/>
        <v>0</v>
      </c>
      <c r="U59" s="69"/>
      <c r="V59" s="73">
        <f t="shared" si="24"/>
        <v>0</v>
      </c>
      <c r="W59" s="69">
        <v>1273</v>
      </c>
      <c r="X59" s="71">
        <f t="shared" si="25"/>
        <v>87.4914089347079</v>
      </c>
      <c r="Y59" s="69">
        <v>1299</v>
      </c>
      <c r="Z59" s="69">
        <v>182</v>
      </c>
      <c r="AA59" s="69">
        <v>182</v>
      </c>
      <c r="AB59" s="69">
        <v>182</v>
      </c>
      <c r="AC59" s="69"/>
      <c r="AD59" s="69"/>
      <c r="AE59" s="69"/>
      <c r="AF59" s="69"/>
      <c r="AG59" s="69"/>
      <c r="AH59" s="69"/>
      <c r="AI59" s="69">
        <v>1117</v>
      </c>
      <c r="AJ59" s="69">
        <v>156</v>
      </c>
      <c r="AK59" s="69">
        <v>0</v>
      </c>
      <c r="AL59" s="69"/>
      <c r="AM59" s="69"/>
      <c r="AN59" s="69"/>
      <c r="AO59" s="69"/>
      <c r="AP59" s="69"/>
      <c r="AQ59" s="69"/>
      <c r="AR59" s="69"/>
      <c r="AS59" s="72"/>
      <c r="AT59" s="72">
        <v>156</v>
      </c>
      <c r="AU59" s="69"/>
      <c r="AV59" s="69"/>
      <c r="AW59" s="69"/>
      <c r="AX59" s="69"/>
      <c r="AY59" s="69"/>
      <c r="AZ59" s="69"/>
      <c r="BA59" s="69"/>
      <c r="BB59" s="69"/>
      <c r="BC59" s="69"/>
      <c r="BD59" s="72"/>
      <c r="BE59" s="72"/>
      <c r="BF59" s="69"/>
      <c r="BG59" s="69"/>
      <c r="BH59" s="69"/>
      <c r="BI59" s="69"/>
      <c r="BJ59" s="69"/>
      <c r="BK59" s="69"/>
      <c r="BL59" s="69"/>
      <c r="BM59" s="69"/>
      <c r="BN59" s="69"/>
      <c r="BO59" s="72"/>
      <c r="BP59" s="72"/>
      <c r="BQ59" s="17"/>
      <c r="BR59" s="17"/>
      <c r="BS59" s="17"/>
      <c r="BT59" s="17"/>
      <c r="BU59" s="17"/>
      <c r="BV59" s="20"/>
      <c r="BW59" s="76"/>
      <c r="BX59" s="76"/>
      <c r="BY59" s="76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7"/>
      <c r="CK59" s="17"/>
      <c r="CL59" s="17"/>
      <c r="EE59" s="96"/>
      <c r="EL59" s="68">
        <v>16</v>
      </c>
      <c r="EM59" s="68" t="s">
        <v>53</v>
      </c>
      <c r="EN59" s="65">
        <v>102</v>
      </c>
      <c r="EO59" s="73">
        <v>100</v>
      </c>
      <c r="EP59" s="73">
        <f>X59</f>
        <v>87.4914089347079</v>
      </c>
      <c r="EQ59" s="73">
        <f>I59</f>
        <v>12.508591065292096</v>
      </c>
      <c r="ER59" s="73">
        <f>K59</f>
        <v>12.508591065292096</v>
      </c>
      <c r="ES59" s="73">
        <f>M59</f>
        <v>12.508591065292096</v>
      </c>
      <c r="ET59" s="73">
        <f>O59</f>
        <v>0</v>
      </c>
      <c r="EU59" s="77">
        <f>V59</f>
        <v>0</v>
      </c>
      <c r="EV59" s="73">
        <f>T59</f>
        <v>0</v>
      </c>
    </row>
    <row r="60" spans="1:152" s="95" customFormat="1" ht="12.75">
      <c r="A60" s="68">
        <v>17</v>
      </c>
      <c r="B60" s="68" t="s">
        <v>54</v>
      </c>
      <c r="C60" s="54">
        <v>460</v>
      </c>
      <c r="D60" s="105"/>
      <c r="E60" s="106" t="e">
        <f t="shared" si="18"/>
        <v>#DIV/0!</v>
      </c>
      <c r="F60" s="108"/>
      <c r="G60" s="107">
        <f t="shared" si="17"/>
        <v>0</v>
      </c>
      <c r="H60" s="108"/>
      <c r="I60" s="73" t="e">
        <f t="shared" si="19"/>
        <v>#DIV/0!</v>
      </c>
      <c r="J60" s="69"/>
      <c r="K60" s="73" t="e">
        <f t="shared" si="20"/>
        <v>#DIV/0!</v>
      </c>
      <c r="L60" s="69"/>
      <c r="M60" s="73" t="e">
        <f t="shared" si="21"/>
        <v>#DIV/0!</v>
      </c>
      <c r="N60" s="69"/>
      <c r="O60" s="73" t="e">
        <f t="shared" si="22"/>
        <v>#DIV/0!</v>
      </c>
      <c r="P60" s="69"/>
      <c r="Q60" s="69"/>
      <c r="R60" s="69"/>
      <c r="S60" s="69"/>
      <c r="T60" s="73" t="e">
        <f t="shared" si="23"/>
        <v>#DIV/0!</v>
      </c>
      <c r="U60" s="69"/>
      <c r="V60" s="73" t="e">
        <f t="shared" si="24"/>
        <v>#DIV/0!</v>
      </c>
      <c r="W60" s="69"/>
      <c r="X60" s="71" t="e">
        <f t="shared" si="25"/>
        <v>#DIV/0!</v>
      </c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72"/>
      <c r="AT60" s="72"/>
      <c r="AU60" s="69"/>
      <c r="AV60" s="69"/>
      <c r="AW60" s="69"/>
      <c r="AX60" s="69"/>
      <c r="AY60" s="69"/>
      <c r="AZ60" s="69"/>
      <c r="BA60" s="69"/>
      <c r="BB60" s="69"/>
      <c r="BC60" s="69"/>
      <c r="BD60" s="72"/>
      <c r="BE60" s="72"/>
      <c r="BF60" s="69"/>
      <c r="BG60" s="69"/>
      <c r="BH60" s="69"/>
      <c r="BI60" s="69"/>
      <c r="BJ60" s="69"/>
      <c r="BK60" s="69"/>
      <c r="BL60" s="69"/>
      <c r="BM60" s="69"/>
      <c r="BN60" s="69"/>
      <c r="BO60" s="72"/>
      <c r="BP60" s="72"/>
      <c r="BQ60" s="17"/>
      <c r="BR60" s="17"/>
      <c r="BS60" s="17"/>
      <c r="BT60" s="17"/>
      <c r="BU60" s="17"/>
      <c r="BV60" s="20"/>
      <c r="BW60" s="76"/>
      <c r="BX60" s="76"/>
      <c r="BY60" s="76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7"/>
      <c r="CK60" s="17"/>
      <c r="CL60" s="17"/>
      <c r="EE60" s="96"/>
      <c r="EL60" s="68">
        <v>17</v>
      </c>
      <c r="EM60" s="68" t="s">
        <v>54</v>
      </c>
      <c r="EN60" s="65">
        <v>0</v>
      </c>
      <c r="EO60" s="73">
        <v>0</v>
      </c>
      <c r="EP60" s="73" t="e">
        <f>X60</f>
        <v>#DIV/0!</v>
      </c>
      <c r="EQ60" s="73" t="e">
        <f>I60</f>
        <v>#DIV/0!</v>
      </c>
      <c r="ER60" s="73" t="e">
        <f>K60</f>
        <v>#DIV/0!</v>
      </c>
      <c r="ES60" s="73" t="e">
        <f>M60</f>
        <v>#DIV/0!</v>
      </c>
      <c r="ET60" s="73" t="e">
        <f>O60</f>
        <v>#DIV/0!</v>
      </c>
      <c r="EU60" s="77" t="e">
        <f>V60</f>
        <v>#DIV/0!</v>
      </c>
      <c r="EV60" s="73" t="e">
        <f>T60</f>
        <v>#DIV/0!</v>
      </c>
    </row>
    <row r="61" spans="1:152" s="95" customFormat="1" ht="12.75">
      <c r="A61" s="68">
        <v>18</v>
      </c>
      <c r="B61" s="68" t="s">
        <v>55</v>
      </c>
      <c r="C61" s="54">
        <v>0</v>
      </c>
      <c r="D61" s="105">
        <v>140</v>
      </c>
      <c r="E61" s="106">
        <f t="shared" si="18"/>
        <v>100</v>
      </c>
      <c r="F61" s="108">
        <v>140</v>
      </c>
      <c r="G61" s="107" t="e">
        <f t="shared" si="17"/>
        <v>#DIV/0!</v>
      </c>
      <c r="H61" s="108">
        <v>0</v>
      </c>
      <c r="I61" s="73">
        <f t="shared" si="19"/>
        <v>0</v>
      </c>
      <c r="J61" s="69"/>
      <c r="K61" s="73">
        <f t="shared" si="20"/>
        <v>0</v>
      </c>
      <c r="L61" s="69"/>
      <c r="M61" s="73">
        <f t="shared" si="21"/>
        <v>0</v>
      </c>
      <c r="N61" s="69"/>
      <c r="O61" s="73">
        <f t="shared" si="22"/>
        <v>0</v>
      </c>
      <c r="P61" s="69"/>
      <c r="Q61" s="69"/>
      <c r="R61" s="69"/>
      <c r="S61" s="69"/>
      <c r="T61" s="73">
        <f t="shared" si="23"/>
        <v>0</v>
      </c>
      <c r="U61" s="69"/>
      <c r="V61" s="73">
        <f t="shared" si="24"/>
        <v>0</v>
      </c>
      <c r="W61" s="69">
        <v>140</v>
      </c>
      <c r="X61" s="71">
        <f t="shared" si="25"/>
        <v>100</v>
      </c>
      <c r="Y61" s="69">
        <v>140</v>
      </c>
      <c r="Z61" s="69"/>
      <c r="AA61" s="69"/>
      <c r="AB61" s="69"/>
      <c r="AC61" s="69"/>
      <c r="AD61" s="69"/>
      <c r="AE61" s="69"/>
      <c r="AF61" s="69"/>
      <c r="AG61" s="69"/>
      <c r="AH61" s="69"/>
      <c r="AI61" s="69">
        <v>140</v>
      </c>
      <c r="AJ61" s="69"/>
      <c r="AK61" s="69"/>
      <c r="AL61" s="69"/>
      <c r="AM61" s="69"/>
      <c r="AN61" s="69"/>
      <c r="AO61" s="69"/>
      <c r="AP61" s="69"/>
      <c r="AQ61" s="69"/>
      <c r="AR61" s="69"/>
      <c r="AS61" s="72"/>
      <c r="AT61" s="72"/>
      <c r="AU61" s="69"/>
      <c r="AV61" s="69"/>
      <c r="AW61" s="69"/>
      <c r="AX61" s="69"/>
      <c r="AY61" s="69"/>
      <c r="AZ61" s="69"/>
      <c r="BA61" s="69"/>
      <c r="BB61" s="69"/>
      <c r="BC61" s="69"/>
      <c r="BD61" s="72"/>
      <c r="BE61" s="72"/>
      <c r="BF61" s="69"/>
      <c r="BG61" s="69"/>
      <c r="BH61" s="69"/>
      <c r="BI61" s="69"/>
      <c r="BJ61" s="69"/>
      <c r="BK61" s="69"/>
      <c r="BL61" s="69"/>
      <c r="BM61" s="69"/>
      <c r="BN61" s="69"/>
      <c r="BO61" s="72"/>
      <c r="BP61" s="72"/>
      <c r="BQ61" s="17"/>
      <c r="BR61" s="17"/>
      <c r="BS61" s="17"/>
      <c r="BT61" s="17"/>
      <c r="BU61" s="17"/>
      <c r="BV61" s="20"/>
      <c r="BW61" s="76"/>
      <c r="BX61" s="76"/>
      <c r="BY61" s="76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7"/>
      <c r="CK61" s="17"/>
      <c r="CL61" s="17"/>
      <c r="EE61" s="96"/>
      <c r="EL61" s="68">
        <v>18</v>
      </c>
      <c r="EM61" s="68" t="s">
        <v>55</v>
      </c>
      <c r="EN61" s="65">
        <v>0</v>
      </c>
      <c r="EO61" s="73">
        <v>100</v>
      </c>
      <c r="EP61" s="73">
        <f>X61</f>
        <v>100</v>
      </c>
      <c r="EQ61" s="73">
        <f>I61</f>
        <v>0</v>
      </c>
      <c r="ER61" s="73">
        <f>K61</f>
        <v>0</v>
      </c>
      <c r="ES61" s="73">
        <f>M61</f>
        <v>0</v>
      </c>
      <c r="ET61" s="73">
        <f>O61</f>
        <v>0</v>
      </c>
      <c r="EU61" s="77">
        <f>V61</f>
        <v>0</v>
      </c>
      <c r="EV61" s="73">
        <f>T61</f>
        <v>0</v>
      </c>
    </row>
    <row r="62" spans="1:152" s="95" customFormat="1" ht="12.75">
      <c r="A62" s="68">
        <v>19</v>
      </c>
      <c r="B62" s="68" t="s">
        <v>56</v>
      </c>
      <c r="C62" s="54">
        <v>982</v>
      </c>
      <c r="D62" s="105">
        <v>100</v>
      </c>
      <c r="E62" s="106">
        <f t="shared" si="18"/>
        <v>100</v>
      </c>
      <c r="F62" s="108">
        <v>100</v>
      </c>
      <c r="G62" s="107">
        <f t="shared" si="17"/>
        <v>10.183299389002036</v>
      </c>
      <c r="H62" s="108">
        <v>0</v>
      </c>
      <c r="I62" s="73">
        <f t="shared" si="19"/>
        <v>0</v>
      </c>
      <c r="J62" s="69"/>
      <c r="K62" s="73">
        <f t="shared" si="20"/>
        <v>0</v>
      </c>
      <c r="L62" s="69"/>
      <c r="M62" s="73">
        <f t="shared" si="21"/>
        <v>0</v>
      </c>
      <c r="N62" s="69"/>
      <c r="O62" s="73">
        <f t="shared" si="22"/>
        <v>0</v>
      </c>
      <c r="P62" s="69"/>
      <c r="Q62" s="69"/>
      <c r="R62" s="69"/>
      <c r="S62" s="69"/>
      <c r="T62" s="73">
        <f t="shared" si="23"/>
        <v>0</v>
      </c>
      <c r="U62" s="69"/>
      <c r="V62" s="73">
        <f t="shared" si="24"/>
        <v>0</v>
      </c>
      <c r="W62" s="69">
        <v>100</v>
      </c>
      <c r="X62" s="71">
        <f t="shared" si="25"/>
        <v>100</v>
      </c>
      <c r="Y62" s="69">
        <v>40</v>
      </c>
      <c r="Z62" s="69"/>
      <c r="AA62" s="69"/>
      <c r="AB62" s="69"/>
      <c r="AC62" s="69"/>
      <c r="AD62" s="69"/>
      <c r="AE62" s="69"/>
      <c r="AF62" s="69"/>
      <c r="AG62" s="69"/>
      <c r="AH62" s="69"/>
      <c r="AI62" s="69">
        <v>40</v>
      </c>
      <c r="AJ62" s="69">
        <v>60</v>
      </c>
      <c r="AK62" s="69"/>
      <c r="AL62" s="69"/>
      <c r="AM62" s="69"/>
      <c r="AN62" s="69"/>
      <c r="AO62" s="69"/>
      <c r="AP62" s="69"/>
      <c r="AQ62" s="69"/>
      <c r="AR62" s="69"/>
      <c r="AS62" s="72"/>
      <c r="AT62" s="72">
        <v>60</v>
      </c>
      <c r="AU62" s="69"/>
      <c r="AV62" s="69"/>
      <c r="AW62" s="69"/>
      <c r="AX62" s="69"/>
      <c r="AY62" s="69"/>
      <c r="AZ62" s="69"/>
      <c r="BA62" s="69"/>
      <c r="BB62" s="69"/>
      <c r="BC62" s="69"/>
      <c r="BD62" s="72"/>
      <c r="BE62" s="72"/>
      <c r="BF62" s="69"/>
      <c r="BG62" s="69"/>
      <c r="BH62" s="69"/>
      <c r="BI62" s="69"/>
      <c r="BJ62" s="69"/>
      <c r="BK62" s="69"/>
      <c r="BL62" s="69"/>
      <c r="BM62" s="69"/>
      <c r="BN62" s="69"/>
      <c r="BO62" s="72"/>
      <c r="BP62" s="72"/>
      <c r="BQ62" s="17"/>
      <c r="BR62" s="17"/>
      <c r="BS62" s="17"/>
      <c r="BT62" s="17"/>
      <c r="BU62" s="17"/>
      <c r="BV62" s="20"/>
      <c r="BW62" s="76"/>
      <c r="BX62" s="76"/>
      <c r="BY62" s="76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7"/>
      <c r="CK62" s="17"/>
      <c r="CL62" s="17"/>
      <c r="EE62" s="96"/>
      <c r="EL62" s="68">
        <v>19</v>
      </c>
      <c r="EM62" s="68" t="s">
        <v>56</v>
      </c>
      <c r="EN62" s="65">
        <v>10</v>
      </c>
      <c r="EO62" s="73">
        <v>100</v>
      </c>
      <c r="EP62" s="73">
        <f>X62</f>
        <v>100</v>
      </c>
      <c r="EQ62" s="73">
        <f>I62</f>
        <v>0</v>
      </c>
      <c r="ER62" s="73">
        <f>K62</f>
        <v>0</v>
      </c>
      <c r="ES62" s="73">
        <f>M62</f>
        <v>0</v>
      </c>
      <c r="ET62" s="73">
        <f>O62</f>
        <v>0</v>
      </c>
      <c r="EU62" s="77">
        <f>V62</f>
        <v>0</v>
      </c>
      <c r="EV62" s="73">
        <f>T62</f>
        <v>0</v>
      </c>
    </row>
    <row r="63" spans="1:152" s="95" customFormat="1" ht="12.75">
      <c r="A63" s="68">
        <v>20</v>
      </c>
      <c r="B63" s="68" t="s">
        <v>57</v>
      </c>
      <c r="C63" s="54">
        <v>434</v>
      </c>
      <c r="D63" s="105"/>
      <c r="E63" s="106" t="e">
        <f t="shared" si="18"/>
        <v>#DIV/0!</v>
      </c>
      <c r="F63" s="108"/>
      <c r="G63" s="107">
        <f t="shared" si="17"/>
        <v>0</v>
      </c>
      <c r="H63" s="108"/>
      <c r="I63" s="73" t="e">
        <f t="shared" si="19"/>
        <v>#DIV/0!</v>
      </c>
      <c r="J63" s="69"/>
      <c r="K63" s="73" t="e">
        <f t="shared" si="20"/>
        <v>#DIV/0!</v>
      </c>
      <c r="L63" s="69"/>
      <c r="M63" s="73" t="e">
        <f t="shared" si="21"/>
        <v>#DIV/0!</v>
      </c>
      <c r="N63" s="69"/>
      <c r="O63" s="73" t="e">
        <f t="shared" si="22"/>
        <v>#DIV/0!</v>
      </c>
      <c r="P63" s="69"/>
      <c r="Q63" s="69"/>
      <c r="R63" s="69"/>
      <c r="S63" s="69"/>
      <c r="T63" s="73" t="e">
        <f t="shared" si="23"/>
        <v>#DIV/0!</v>
      </c>
      <c r="U63" s="69"/>
      <c r="V63" s="73" t="e">
        <f t="shared" si="24"/>
        <v>#DIV/0!</v>
      </c>
      <c r="W63" s="69"/>
      <c r="X63" s="71" t="e">
        <f t="shared" si="25"/>
        <v>#DIV/0!</v>
      </c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72"/>
      <c r="AT63" s="72"/>
      <c r="AU63" s="69"/>
      <c r="AV63" s="69"/>
      <c r="AW63" s="69"/>
      <c r="AX63" s="69"/>
      <c r="AY63" s="69"/>
      <c r="AZ63" s="69"/>
      <c r="BA63" s="69"/>
      <c r="BB63" s="69"/>
      <c r="BC63" s="69"/>
      <c r="BD63" s="72"/>
      <c r="BE63" s="72"/>
      <c r="BF63" s="69"/>
      <c r="BG63" s="69"/>
      <c r="BH63" s="69"/>
      <c r="BI63" s="69"/>
      <c r="BJ63" s="69"/>
      <c r="BK63" s="69"/>
      <c r="BL63" s="69"/>
      <c r="BM63" s="69"/>
      <c r="BN63" s="69"/>
      <c r="BO63" s="72"/>
      <c r="BP63" s="72"/>
      <c r="BQ63" s="17"/>
      <c r="BR63" s="17"/>
      <c r="BS63" s="17"/>
      <c r="BT63" s="17"/>
      <c r="BU63" s="17"/>
      <c r="BV63" s="20"/>
      <c r="BW63" s="76"/>
      <c r="BX63" s="76"/>
      <c r="BY63" s="76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7"/>
      <c r="CK63" s="17"/>
      <c r="CL63" s="17"/>
      <c r="EE63" s="96"/>
      <c r="EL63" s="68">
        <v>20</v>
      </c>
      <c r="EM63" s="68" t="s">
        <v>57</v>
      </c>
      <c r="EN63" s="65">
        <v>0</v>
      </c>
      <c r="EO63" s="73">
        <v>0</v>
      </c>
      <c r="EP63" s="73" t="e">
        <f>X63</f>
        <v>#DIV/0!</v>
      </c>
      <c r="EQ63" s="73" t="e">
        <f>I63</f>
        <v>#DIV/0!</v>
      </c>
      <c r="ER63" s="73" t="e">
        <f>K63</f>
        <v>#DIV/0!</v>
      </c>
      <c r="ES63" s="73" t="e">
        <f>M63</f>
        <v>#DIV/0!</v>
      </c>
      <c r="ET63" s="73" t="e">
        <f>O63</f>
        <v>#DIV/0!</v>
      </c>
      <c r="EU63" s="77" t="e">
        <f>V63</f>
        <v>#DIV/0!</v>
      </c>
      <c r="EV63" s="73" t="e">
        <f>T63</f>
        <v>#DIV/0!</v>
      </c>
    </row>
    <row r="64" spans="1:152" s="95" customFormat="1" ht="12.75">
      <c r="A64" s="68">
        <v>21</v>
      </c>
      <c r="B64" s="68" t="s">
        <v>58</v>
      </c>
      <c r="C64" s="54">
        <v>190</v>
      </c>
      <c r="D64" s="105"/>
      <c r="E64" s="106" t="e">
        <f t="shared" si="18"/>
        <v>#DIV/0!</v>
      </c>
      <c r="F64" s="108"/>
      <c r="G64" s="107">
        <f t="shared" si="17"/>
        <v>0</v>
      </c>
      <c r="H64" s="108"/>
      <c r="I64" s="73" t="e">
        <f t="shared" si="19"/>
        <v>#DIV/0!</v>
      </c>
      <c r="J64" s="69"/>
      <c r="K64" s="73" t="e">
        <f t="shared" si="20"/>
        <v>#DIV/0!</v>
      </c>
      <c r="L64" s="69"/>
      <c r="M64" s="73" t="e">
        <f t="shared" si="21"/>
        <v>#DIV/0!</v>
      </c>
      <c r="N64" s="69"/>
      <c r="O64" s="73" t="e">
        <f t="shared" si="22"/>
        <v>#DIV/0!</v>
      </c>
      <c r="P64" s="69"/>
      <c r="Q64" s="69"/>
      <c r="R64" s="69"/>
      <c r="S64" s="69"/>
      <c r="T64" s="73" t="e">
        <f t="shared" si="23"/>
        <v>#DIV/0!</v>
      </c>
      <c r="U64" s="69"/>
      <c r="V64" s="73" t="e">
        <f t="shared" si="24"/>
        <v>#DIV/0!</v>
      </c>
      <c r="W64" s="69"/>
      <c r="X64" s="71" t="e">
        <f t="shared" si="25"/>
        <v>#DIV/0!</v>
      </c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72"/>
      <c r="AT64" s="72"/>
      <c r="AU64" s="69"/>
      <c r="AV64" s="69"/>
      <c r="AW64" s="69"/>
      <c r="AX64" s="69"/>
      <c r="AY64" s="69"/>
      <c r="AZ64" s="69"/>
      <c r="BA64" s="69"/>
      <c r="BB64" s="69"/>
      <c r="BC64" s="69"/>
      <c r="BD64" s="72"/>
      <c r="BE64" s="72"/>
      <c r="BF64" s="69"/>
      <c r="BG64" s="69"/>
      <c r="BH64" s="69"/>
      <c r="BI64" s="69"/>
      <c r="BJ64" s="69"/>
      <c r="BK64" s="69"/>
      <c r="BL64" s="69"/>
      <c r="BM64" s="69"/>
      <c r="BN64" s="69"/>
      <c r="BO64" s="72"/>
      <c r="BP64" s="72"/>
      <c r="BQ64" s="17"/>
      <c r="BR64" s="17"/>
      <c r="BS64" s="17"/>
      <c r="BT64" s="17"/>
      <c r="BU64" s="17"/>
      <c r="BV64" s="20"/>
      <c r="BW64" s="76"/>
      <c r="BX64" s="76"/>
      <c r="BY64" s="76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7"/>
      <c r="CK64" s="17"/>
      <c r="CL64" s="17"/>
      <c r="EE64" s="96"/>
      <c r="EL64" s="68">
        <v>21</v>
      </c>
      <c r="EM64" s="68" t="s">
        <v>58</v>
      </c>
      <c r="EN64" s="65">
        <v>0</v>
      </c>
      <c r="EO64" s="73">
        <v>0</v>
      </c>
      <c r="EP64" s="73" t="e">
        <f>X64</f>
        <v>#DIV/0!</v>
      </c>
      <c r="EQ64" s="73" t="e">
        <f>I64</f>
        <v>#DIV/0!</v>
      </c>
      <c r="ER64" s="73" t="e">
        <f>K64</f>
        <v>#DIV/0!</v>
      </c>
      <c r="ES64" s="73" t="e">
        <f>M64</f>
        <v>#DIV/0!</v>
      </c>
      <c r="ET64" s="73" t="e">
        <f>O64</f>
        <v>#DIV/0!</v>
      </c>
      <c r="EU64" s="77" t="e">
        <f>V64</f>
        <v>#DIV/0!</v>
      </c>
      <c r="EV64" s="73" t="e">
        <f>T64</f>
        <v>#DIV/0!</v>
      </c>
    </row>
    <row r="65" spans="1:152" s="17" customFormat="1" ht="12.75">
      <c r="A65" s="68">
        <v>22</v>
      </c>
      <c r="B65" s="68" t="s">
        <v>59</v>
      </c>
      <c r="C65" s="54">
        <v>428</v>
      </c>
      <c r="D65" s="105">
        <v>301.5</v>
      </c>
      <c r="E65" s="106">
        <f t="shared" si="18"/>
        <v>92.34303215926494</v>
      </c>
      <c r="F65" s="108">
        <v>326.5</v>
      </c>
      <c r="G65" s="70">
        <f t="shared" si="17"/>
        <v>76.28504672897196</v>
      </c>
      <c r="H65" s="108">
        <v>181.5</v>
      </c>
      <c r="I65" s="73">
        <f t="shared" si="19"/>
        <v>55.5895865237366</v>
      </c>
      <c r="J65" s="69">
        <v>170</v>
      </c>
      <c r="K65" s="73">
        <f t="shared" si="20"/>
        <v>52.06738131699847</v>
      </c>
      <c r="L65" s="69">
        <v>170</v>
      </c>
      <c r="M65" s="73">
        <f t="shared" si="21"/>
        <v>52.06738131699847</v>
      </c>
      <c r="N65" s="69">
        <v>120</v>
      </c>
      <c r="O65" s="73">
        <f t="shared" si="22"/>
        <v>36.75344563552833</v>
      </c>
      <c r="P65" s="69">
        <v>120</v>
      </c>
      <c r="Q65" s="69"/>
      <c r="R65" s="69"/>
      <c r="S65" s="69">
        <v>61.5</v>
      </c>
      <c r="T65" s="73">
        <f t="shared" si="23"/>
        <v>18.83614088820827</v>
      </c>
      <c r="U65" s="69"/>
      <c r="V65" s="73">
        <f t="shared" si="24"/>
        <v>0</v>
      </c>
      <c r="W65" s="69">
        <v>145</v>
      </c>
      <c r="X65" s="71">
        <f t="shared" si="25"/>
        <v>44.4104134762634</v>
      </c>
      <c r="Y65" s="69">
        <v>265</v>
      </c>
      <c r="Z65" s="69">
        <v>120</v>
      </c>
      <c r="AA65" s="69">
        <v>120</v>
      </c>
      <c r="AB65" s="69">
        <v>120</v>
      </c>
      <c r="AC65" s="69">
        <v>120</v>
      </c>
      <c r="AD65" s="69">
        <v>120</v>
      </c>
      <c r="AE65" s="69"/>
      <c r="AF65" s="69"/>
      <c r="AG65" s="69"/>
      <c r="AH65" s="69"/>
      <c r="AI65" s="69">
        <v>145</v>
      </c>
      <c r="AJ65" s="69">
        <v>61.5</v>
      </c>
      <c r="AK65" s="69">
        <v>61.5</v>
      </c>
      <c r="AL65" s="69">
        <v>50</v>
      </c>
      <c r="AM65" s="69">
        <v>50</v>
      </c>
      <c r="AN65" s="69"/>
      <c r="AO65" s="69"/>
      <c r="AP65" s="69"/>
      <c r="AQ65" s="69"/>
      <c r="AR65" s="69">
        <v>61.5</v>
      </c>
      <c r="AS65" s="72"/>
      <c r="AT65" s="72">
        <v>0</v>
      </c>
      <c r="AU65" s="69"/>
      <c r="AV65" s="69"/>
      <c r="AW65" s="69"/>
      <c r="AX65" s="69"/>
      <c r="AY65" s="69"/>
      <c r="AZ65" s="69"/>
      <c r="BA65" s="69"/>
      <c r="BB65" s="69"/>
      <c r="BC65" s="69"/>
      <c r="BD65" s="72"/>
      <c r="BE65" s="72"/>
      <c r="BF65" s="69"/>
      <c r="BG65" s="69"/>
      <c r="BH65" s="69"/>
      <c r="BI65" s="69"/>
      <c r="BJ65" s="69"/>
      <c r="BK65" s="69"/>
      <c r="BL65" s="69"/>
      <c r="BM65" s="69"/>
      <c r="BN65" s="69"/>
      <c r="BO65" s="72"/>
      <c r="BP65" s="72"/>
      <c r="BV65" s="20"/>
      <c r="BW65" s="76"/>
      <c r="BX65" s="76"/>
      <c r="BY65" s="76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EE65" s="20"/>
      <c r="EL65" s="68">
        <v>22</v>
      </c>
      <c r="EM65" s="68" t="s">
        <v>59</v>
      </c>
      <c r="EN65" s="65">
        <v>76</v>
      </c>
      <c r="EO65" s="73">
        <v>92</v>
      </c>
      <c r="EP65" s="73">
        <f>X65</f>
        <v>44.4104134762634</v>
      </c>
      <c r="EQ65" s="73">
        <f>I65</f>
        <v>55.5895865237366</v>
      </c>
      <c r="ER65" s="73">
        <f>K65</f>
        <v>52.06738131699847</v>
      </c>
      <c r="ES65" s="73">
        <f>M65</f>
        <v>52.06738131699847</v>
      </c>
      <c r="ET65" s="73">
        <f>O65</f>
        <v>36.75344563552833</v>
      </c>
      <c r="EU65" s="77">
        <f>V65</f>
        <v>0</v>
      </c>
      <c r="EV65" s="73">
        <f>T65</f>
        <v>18.83614088820827</v>
      </c>
    </row>
    <row r="66" spans="1:152" s="95" customFormat="1" ht="12.75">
      <c r="A66" s="68">
        <v>23</v>
      </c>
      <c r="B66" s="68" t="s">
        <v>60</v>
      </c>
      <c r="C66" s="54">
        <v>375</v>
      </c>
      <c r="D66" s="105">
        <v>100</v>
      </c>
      <c r="E66" s="106">
        <f t="shared" si="18"/>
        <v>100</v>
      </c>
      <c r="F66" s="108">
        <v>100</v>
      </c>
      <c r="G66" s="107">
        <f t="shared" si="17"/>
        <v>26.666666666666668</v>
      </c>
      <c r="H66" s="108">
        <v>0</v>
      </c>
      <c r="I66" s="73">
        <f t="shared" si="19"/>
        <v>0</v>
      </c>
      <c r="J66" s="69"/>
      <c r="K66" s="73">
        <f t="shared" si="20"/>
        <v>0</v>
      </c>
      <c r="L66" s="69"/>
      <c r="M66" s="73">
        <f t="shared" si="21"/>
        <v>0</v>
      </c>
      <c r="N66" s="69"/>
      <c r="O66" s="73">
        <f t="shared" si="22"/>
        <v>0</v>
      </c>
      <c r="P66" s="69"/>
      <c r="Q66" s="69"/>
      <c r="R66" s="69"/>
      <c r="S66" s="69"/>
      <c r="T66" s="73">
        <f t="shared" si="23"/>
        <v>0</v>
      </c>
      <c r="U66" s="69"/>
      <c r="V66" s="73">
        <f t="shared" si="24"/>
        <v>0</v>
      </c>
      <c r="W66" s="69">
        <v>100</v>
      </c>
      <c r="X66" s="71">
        <f t="shared" si="25"/>
        <v>100</v>
      </c>
      <c r="Y66" s="69">
        <v>100</v>
      </c>
      <c r="Z66" s="69"/>
      <c r="AA66" s="69"/>
      <c r="AB66" s="69"/>
      <c r="AC66" s="69"/>
      <c r="AD66" s="69"/>
      <c r="AE66" s="69"/>
      <c r="AF66" s="69"/>
      <c r="AG66" s="69"/>
      <c r="AH66" s="69"/>
      <c r="AI66" s="69">
        <v>100</v>
      </c>
      <c r="AJ66" s="69"/>
      <c r="AK66" s="69"/>
      <c r="AL66" s="69"/>
      <c r="AM66" s="69"/>
      <c r="AN66" s="69"/>
      <c r="AO66" s="69"/>
      <c r="AP66" s="69"/>
      <c r="AQ66" s="69"/>
      <c r="AR66" s="69"/>
      <c r="AS66" s="72"/>
      <c r="AT66" s="72"/>
      <c r="AU66" s="69"/>
      <c r="AV66" s="69"/>
      <c r="AW66" s="69"/>
      <c r="AX66" s="69"/>
      <c r="AY66" s="69"/>
      <c r="AZ66" s="69"/>
      <c r="BA66" s="69"/>
      <c r="BB66" s="69"/>
      <c r="BC66" s="69"/>
      <c r="BD66" s="72"/>
      <c r="BE66" s="72"/>
      <c r="BF66" s="69"/>
      <c r="BG66" s="69"/>
      <c r="BH66" s="69"/>
      <c r="BI66" s="69"/>
      <c r="BJ66" s="69"/>
      <c r="BK66" s="69"/>
      <c r="BL66" s="69"/>
      <c r="BM66" s="69"/>
      <c r="BN66" s="69"/>
      <c r="BO66" s="72"/>
      <c r="BP66" s="72"/>
      <c r="BQ66" s="17"/>
      <c r="BR66" s="17"/>
      <c r="BS66" s="17"/>
      <c r="BT66" s="17"/>
      <c r="BU66" s="17"/>
      <c r="BV66" s="20"/>
      <c r="BW66" s="76"/>
      <c r="BX66" s="76"/>
      <c r="BY66" s="76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7"/>
      <c r="CK66" s="17"/>
      <c r="CL66" s="17"/>
      <c r="EE66" s="96"/>
      <c r="EL66" s="68">
        <v>23</v>
      </c>
      <c r="EM66" s="68" t="s">
        <v>60</v>
      </c>
      <c r="EN66" s="65">
        <v>27</v>
      </c>
      <c r="EO66" s="73">
        <v>100</v>
      </c>
      <c r="EP66" s="73">
        <f>X66</f>
        <v>100</v>
      </c>
      <c r="EQ66" s="73">
        <f>I66</f>
        <v>0</v>
      </c>
      <c r="ER66" s="73">
        <f>K66</f>
        <v>0</v>
      </c>
      <c r="ES66" s="73">
        <f>M66</f>
        <v>0</v>
      </c>
      <c r="ET66" s="73">
        <f>O66</f>
        <v>0</v>
      </c>
      <c r="EU66" s="77">
        <f>V66</f>
        <v>0</v>
      </c>
      <c r="EV66" s="73">
        <f>T66</f>
        <v>0</v>
      </c>
    </row>
    <row r="67" spans="1:152" s="95" customFormat="1" ht="12.75">
      <c r="A67" s="68">
        <v>24</v>
      </c>
      <c r="B67" s="68" t="s">
        <v>61</v>
      </c>
      <c r="C67" s="54">
        <v>0</v>
      </c>
      <c r="D67" s="105"/>
      <c r="E67" s="106" t="e">
        <f t="shared" si="18"/>
        <v>#DIV/0!</v>
      </c>
      <c r="F67" s="108"/>
      <c r="G67" s="107" t="e">
        <f t="shared" si="17"/>
        <v>#DIV/0!</v>
      </c>
      <c r="H67" s="108"/>
      <c r="I67" s="73" t="e">
        <f t="shared" si="19"/>
        <v>#DIV/0!</v>
      </c>
      <c r="J67" s="69"/>
      <c r="K67" s="73" t="e">
        <f t="shared" si="20"/>
        <v>#DIV/0!</v>
      </c>
      <c r="L67" s="69"/>
      <c r="M67" s="73" t="e">
        <f t="shared" si="21"/>
        <v>#DIV/0!</v>
      </c>
      <c r="N67" s="69"/>
      <c r="O67" s="73" t="e">
        <f t="shared" si="22"/>
        <v>#DIV/0!</v>
      </c>
      <c r="P67" s="69"/>
      <c r="Q67" s="69"/>
      <c r="R67" s="69"/>
      <c r="S67" s="69"/>
      <c r="T67" s="73" t="e">
        <f t="shared" si="23"/>
        <v>#DIV/0!</v>
      </c>
      <c r="U67" s="69"/>
      <c r="V67" s="73" t="e">
        <f t="shared" si="24"/>
        <v>#DIV/0!</v>
      </c>
      <c r="W67" s="69"/>
      <c r="X67" s="71" t="e">
        <f t="shared" si="25"/>
        <v>#DIV/0!</v>
      </c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72"/>
      <c r="AT67" s="72"/>
      <c r="AU67" s="69"/>
      <c r="AV67" s="69"/>
      <c r="AW67" s="69"/>
      <c r="AX67" s="69"/>
      <c r="AY67" s="69"/>
      <c r="AZ67" s="69"/>
      <c r="BA67" s="69"/>
      <c r="BB67" s="69"/>
      <c r="BC67" s="69"/>
      <c r="BD67" s="72"/>
      <c r="BE67" s="72"/>
      <c r="BF67" s="69"/>
      <c r="BG67" s="69"/>
      <c r="BH67" s="69"/>
      <c r="BI67" s="69"/>
      <c r="BJ67" s="69"/>
      <c r="BK67" s="69"/>
      <c r="BL67" s="69"/>
      <c r="BM67" s="69"/>
      <c r="BN67" s="69"/>
      <c r="BO67" s="72"/>
      <c r="BP67" s="72"/>
      <c r="BQ67" s="17"/>
      <c r="BR67" s="17"/>
      <c r="BS67" s="17"/>
      <c r="BT67" s="17"/>
      <c r="BU67" s="17"/>
      <c r="BV67" s="20"/>
      <c r="BW67" s="76"/>
      <c r="BX67" s="76"/>
      <c r="BY67" s="76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7"/>
      <c r="CK67" s="17"/>
      <c r="CL67" s="17"/>
      <c r="EE67" s="96"/>
      <c r="EL67" s="68">
        <v>24</v>
      </c>
      <c r="EM67" s="68" t="s">
        <v>61</v>
      </c>
      <c r="EN67" s="65">
        <v>0</v>
      </c>
      <c r="EO67" s="73">
        <v>0</v>
      </c>
      <c r="EP67" s="73" t="e">
        <f>X67</f>
        <v>#DIV/0!</v>
      </c>
      <c r="EQ67" s="73" t="e">
        <f>I67</f>
        <v>#DIV/0!</v>
      </c>
      <c r="ER67" s="73" t="e">
        <f>K67</f>
        <v>#DIV/0!</v>
      </c>
      <c r="ES67" s="73" t="e">
        <f>M67</f>
        <v>#DIV/0!</v>
      </c>
      <c r="ET67" s="73" t="e">
        <f>O67</f>
        <v>#DIV/0!</v>
      </c>
      <c r="EU67" s="77" t="e">
        <f>V67</f>
        <v>#DIV/0!</v>
      </c>
      <c r="EV67" s="73" t="e">
        <f>T67</f>
        <v>#DIV/0!</v>
      </c>
    </row>
    <row r="68" spans="1:152" s="95" customFormat="1" ht="12.75">
      <c r="A68" s="68">
        <v>25</v>
      </c>
      <c r="B68" s="68" t="s">
        <v>62</v>
      </c>
      <c r="C68" s="54">
        <v>22</v>
      </c>
      <c r="D68" s="105"/>
      <c r="E68" s="106" t="e">
        <f t="shared" si="18"/>
        <v>#DIV/0!</v>
      </c>
      <c r="F68" s="108"/>
      <c r="G68" s="107">
        <f t="shared" si="17"/>
        <v>0</v>
      </c>
      <c r="H68" s="108"/>
      <c r="I68" s="73" t="e">
        <f t="shared" si="19"/>
        <v>#DIV/0!</v>
      </c>
      <c r="J68" s="69"/>
      <c r="K68" s="73" t="e">
        <f t="shared" si="20"/>
        <v>#DIV/0!</v>
      </c>
      <c r="L68" s="69"/>
      <c r="M68" s="73" t="e">
        <f t="shared" si="21"/>
        <v>#DIV/0!</v>
      </c>
      <c r="N68" s="69"/>
      <c r="O68" s="73" t="e">
        <f t="shared" si="22"/>
        <v>#DIV/0!</v>
      </c>
      <c r="P68" s="69"/>
      <c r="Q68" s="69"/>
      <c r="R68" s="69"/>
      <c r="S68" s="69"/>
      <c r="T68" s="73" t="e">
        <f t="shared" si="23"/>
        <v>#DIV/0!</v>
      </c>
      <c r="U68" s="69"/>
      <c r="V68" s="73" t="e">
        <f t="shared" si="24"/>
        <v>#DIV/0!</v>
      </c>
      <c r="W68" s="69"/>
      <c r="X68" s="71" t="e">
        <f t="shared" si="25"/>
        <v>#DIV/0!</v>
      </c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72"/>
      <c r="AT68" s="72"/>
      <c r="AU68" s="69"/>
      <c r="AV68" s="69"/>
      <c r="AW68" s="69"/>
      <c r="AX68" s="69"/>
      <c r="AY68" s="69"/>
      <c r="AZ68" s="69"/>
      <c r="BA68" s="69"/>
      <c r="BB68" s="69"/>
      <c r="BC68" s="69"/>
      <c r="BD68" s="72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72"/>
      <c r="BP68" s="69"/>
      <c r="BQ68" s="17"/>
      <c r="BR68" s="17"/>
      <c r="BS68" s="17"/>
      <c r="BT68" s="17"/>
      <c r="BU68" s="17"/>
      <c r="BV68" s="20"/>
      <c r="BW68" s="76"/>
      <c r="BX68" s="76"/>
      <c r="BY68" s="76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7"/>
      <c r="CK68" s="17"/>
      <c r="CL68" s="17"/>
      <c r="EE68" s="96"/>
      <c r="EL68" s="68">
        <v>25</v>
      </c>
      <c r="EM68" s="68" t="s">
        <v>62</v>
      </c>
      <c r="EN68" s="65">
        <v>0</v>
      </c>
      <c r="EO68" s="73">
        <v>0</v>
      </c>
      <c r="EP68" s="73" t="e">
        <f>X68</f>
        <v>#DIV/0!</v>
      </c>
      <c r="EQ68" s="73" t="e">
        <f>I68</f>
        <v>#DIV/0!</v>
      </c>
      <c r="ER68" s="73" t="e">
        <f>K68</f>
        <v>#DIV/0!</v>
      </c>
      <c r="ES68" s="73" t="e">
        <f>M68</f>
        <v>#DIV/0!</v>
      </c>
      <c r="ET68" s="73" t="e">
        <f>O68</f>
        <v>#DIV/0!</v>
      </c>
      <c r="EU68" s="77" t="e">
        <f>V68</f>
        <v>#DIV/0!</v>
      </c>
      <c r="EV68" s="73" t="e">
        <f>T68</f>
        <v>#DIV/0!</v>
      </c>
    </row>
    <row r="69" spans="1:152" s="18" customFormat="1" ht="12.75">
      <c r="A69" s="80"/>
      <c r="B69" s="80" t="s">
        <v>63</v>
      </c>
      <c r="C69" s="75">
        <f>SUM(C44:C68)</f>
        <v>12752</v>
      </c>
      <c r="D69" s="75">
        <f>SUM(D44:D68)</f>
        <v>7026.1</v>
      </c>
      <c r="E69" s="110">
        <f>(D69*100)/F69</f>
        <v>79.5518619580847</v>
      </c>
      <c r="F69" s="75">
        <f>SUM(F44:F68)</f>
        <v>8832.100000000002</v>
      </c>
      <c r="G69" s="81">
        <f t="shared" si="17"/>
        <v>69.26050815558345</v>
      </c>
      <c r="H69" s="111">
        <f>SUM(H44:H68)</f>
        <v>2689.7000000000003</v>
      </c>
      <c r="I69" s="86">
        <f t="shared" si="19"/>
        <v>30.453685986345256</v>
      </c>
      <c r="J69" s="75">
        <f>SUM(J44:J68)</f>
        <v>2406.6</v>
      </c>
      <c r="K69" s="86">
        <f t="shared" si="20"/>
        <v>27.248332786087104</v>
      </c>
      <c r="L69" s="75">
        <f>SUM(L44:L68)</f>
        <v>2122.1</v>
      </c>
      <c r="M69" s="86">
        <f t="shared" si="21"/>
        <v>24.02712831602902</v>
      </c>
      <c r="N69" s="75">
        <f>SUM(N44:N68)</f>
        <v>536.1</v>
      </c>
      <c r="O69" s="86">
        <f t="shared" si="22"/>
        <v>6.069904099817709</v>
      </c>
      <c r="P69" s="75">
        <f>SUM(P44:P68)</f>
        <v>252.7</v>
      </c>
      <c r="Q69" s="75">
        <f>SUM(Q44:Q68)</f>
        <v>160.5</v>
      </c>
      <c r="R69" s="75">
        <f>SUM(R44:R68)</f>
        <v>122.9</v>
      </c>
      <c r="S69" s="75">
        <f>SUM(S44:S68)</f>
        <v>107.8</v>
      </c>
      <c r="T69" s="86">
        <f t="shared" si="23"/>
        <v>1.2205477745949431</v>
      </c>
      <c r="U69" s="75">
        <f>SUM(U44:U68)</f>
        <v>0</v>
      </c>
      <c r="V69" s="86">
        <f t="shared" si="24"/>
        <v>0</v>
      </c>
      <c r="W69" s="75">
        <f>SUM(W44:W68)</f>
        <v>6142.400000000001</v>
      </c>
      <c r="X69" s="82">
        <f t="shared" si="25"/>
        <v>69.54631401365474</v>
      </c>
      <c r="Y69" s="75">
        <f aca="true" t="shared" si="26" ref="Y69:BP69">SUM(Y44:Y68)</f>
        <v>8514.600000000002</v>
      </c>
      <c r="Z69" s="75">
        <f t="shared" si="26"/>
        <v>2603.2</v>
      </c>
      <c r="AA69" s="75">
        <f t="shared" si="26"/>
        <v>2356.6</v>
      </c>
      <c r="AB69" s="75">
        <f t="shared" si="26"/>
        <v>2072.1</v>
      </c>
      <c r="AC69" s="75">
        <f t="shared" si="26"/>
        <v>511.1</v>
      </c>
      <c r="AD69" s="75">
        <f t="shared" si="26"/>
        <v>252.7</v>
      </c>
      <c r="AE69" s="75">
        <f t="shared" si="26"/>
        <v>135.5</v>
      </c>
      <c r="AF69" s="75">
        <f t="shared" si="26"/>
        <v>122.9</v>
      </c>
      <c r="AG69" s="75">
        <f t="shared" si="26"/>
        <v>46.3</v>
      </c>
      <c r="AH69" s="75">
        <f t="shared" si="26"/>
        <v>0</v>
      </c>
      <c r="AI69" s="75">
        <f t="shared" si="26"/>
        <v>5911.400000000001</v>
      </c>
      <c r="AJ69" s="75">
        <f t="shared" si="26"/>
        <v>277.5</v>
      </c>
      <c r="AK69" s="75">
        <f t="shared" si="26"/>
        <v>61.5</v>
      </c>
      <c r="AL69" s="75">
        <f t="shared" si="26"/>
        <v>50</v>
      </c>
      <c r="AM69" s="75">
        <f t="shared" si="26"/>
        <v>50</v>
      </c>
      <c r="AN69" s="75">
        <f t="shared" si="26"/>
        <v>0</v>
      </c>
      <c r="AO69" s="75">
        <f t="shared" si="26"/>
        <v>0</v>
      </c>
      <c r="AP69" s="75">
        <f t="shared" si="26"/>
        <v>0</v>
      </c>
      <c r="AQ69" s="75">
        <f t="shared" si="26"/>
        <v>0</v>
      </c>
      <c r="AR69" s="75">
        <f t="shared" si="26"/>
        <v>61.5</v>
      </c>
      <c r="AS69" s="75">
        <f t="shared" si="26"/>
        <v>0</v>
      </c>
      <c r="AT69" s="75">
        <f t="shared" si="26"/>
        <v>216</v>
      </c>
      <c r="AU69" s="75">
        <f t="shared" si="26"/>
        <v>40</v>
      </c>
      <c r="AV69" s="75">
        <f t="shared" si="26"/>
        <v>25</v>
      </c>
      <c r="AW69" s="75">
        <f t="shared" si="26"/>
        <v>0</v>
      </c>
      <c r="AX69" s="75">
        <f t="shared" si="26"/>
        <v>0</v>
      </c>
      <c r="AY69" s="75">
        <f t="shared" si="26"/>
        <v>25</v>
      </c>
      <c r="AZ69" s="75">
        <f t="shared" si="26"/>
        <v>0</v>
      </c>
      <c r="BA69" s="75">
        <f t="shared" si="26"/>
        <v>25</v>
      </c>
      <c r="BB69" s="75">
        <f t="shared" si="26"/>
        <v>0</v>
      </c>
      <c r="BC69" s="75">
        <f t="shared" si="26"/>
        <v>0</v>
      </c>
      <c r="BD69" s="75">
        <f t="shared" si="26"/>
        <v>0</v>
      </c>
      <c r="BE69" s="75">
        <f t="shared" si="26"/>
        <v>15</v>
      </c>
      <c r="BF69" s="75">
        <f t="shared" si="26"/>
        <v>0</v>
      </c>
      <c r="BG69" s="75">
        <f t="shared" si="26"/>
        <v>0</v>
      </c>
      <c r="BH69" s="75">
        <f t="shared" si="26"/>
        <v>0</v>
      </c>
      <c r="BI69" s="75">
        <f t="shared" si="26"/>
        <v>0</v>
      </c>
      <c r="BJ69" s="75">
        <f t="shared" si="26"/>
        <v>0</v>
      </c>
      <c r="BK69" s="75">
        <f t="shared" si="26"/>
        <v>0</v>
      </c>
      <c r="BL69" s="75">
        <f t="shared" si="26"/>
        <v>0</v>
      </c>
      <c r="BM69" s="75">
        <f t="shared" si="26"/>
        <v>0</v>
      </c>
      <c r="BN69" s="75">
        <f t="shared" si="26"/>
        <v>0</v>
      </c>
      <c r="BO69" s="75">
        <f t="shared" si="26"/>
        <v>0</v>
      </c>
      <c r="BP69" s="75">
        <f t="shared" si="26"/>
        <v>0</v>
      </c>
      <c r="BV69" s="88"/>
      <c r="BW69" s="78"/>
      <c r="BX69" s="78"/>
      <c r="BY69" s="78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EE69" s="88"/>
      <c r="EL69" s="156" t="s">
        <v>64</v>
      </c>
      <c r="EM69" s="157"/>
      <c r="EN69" s="79">
        <v>69</v>
      </c>
      <c r="EO69" s="86">
        <v>80</v>
      </c>
      <c r="EP69" s="86">
        <f>X69</f>
        <v>69.54631401365474</v>
      </c>
      <c r="EQ69" s="86">
        <f>I69</f>
        <v>30.453685986345256</v>
      </c>
      <c r="ER69" s="86">
        <f>K69</f>
        <v>27.248332786087104</v>
      </c>
      <c r="ES69" s="86">
        <f>M69</f>
        <v>24.02712831602902</v>
      </c>
      <c r="ET69" s="86">
        <f>O69</f>
        <v>6.069904099817709</v>
      </c>
      <c r="EU69" s="87">
        <f>V69</f>
        <v>0</v>
      </c>
      <c r="EV69" s="86">
        <f>T69</f>
        <v>1.2205477745949431</v>
      </c>
    </row>
    <row r="70" spans="1:152" s="18" customFormat="1" ht="15.75">
      <c r="A70" s="112"/>
      <c r="B70" s="113" t="s">
        <v>101</v>
      </c>
      <c r="C70" s="89">
        <v>12866.6</v>
      </c>
      <c r="D70" s="114">
        <v>631.7</v>
      </c>
      <c r="E70" s="110">
        <f t="shared" si="18"/>
        <v>9.317383993628132</v>
      </c>
      <c r="F70" s="75">
        <v>6779.8</v>
      </c>
      <c r="G70" s="81">
        <f t="shared" si="17"/>
        <v>52.69301913481417</v>
      </c>
      <c r="H70" s="111">
        <v>1383.3</v>
      </c>
      <c r="I70" s="86">
        <f t="shared" si="19"/>
        <v>20.40325673323697</v>
      </c>
      <c r="J70" s="75">
        <v>1248.3</v>
      </c>
      <c r="K70" s="86">
        <f t="shared" si="20"/>
        <v>18.41204755302516</v>
      </c>
      <c r="L70" s="75">
        <v>1215.3</v>
      </c>
      <c r="M70" s="86">
        <f t="shared" si="21"/>
        <v>17.925307531195607</v>
      </c>
      <c r="N70" s="75">
        <v>127</v>
      </c>
      <c r="O70" s="86">
        <f t="shared" si="22"/>
        <v>1.8732115991622171</v>
      </c>
      <c r="P70" s="111">
        <v>127</v>
      </c>
      <c r="Q70" s="115">
        <v>0</v>
      </c>
      <c r="R70" s="115">
        <v>0</v>
      </c>
      <c r="S70" s="75">
        <v>75</v>
      </c>
      <c r="T70" s="86">
        <f t="shared" si="23"/>
        <v>1.106227322339892</v>
      </c>
      <c r="U70" s="115">
        <v>0</v>
      </c>
      <c r="V70" s="86">
        <f t="shared" si="24"/>
        <v>0</v>
      </c>
      <c r="W70" s="75">
        <v>5396.6</v>
      </c>
      <c r="X70" s="82">
        <f t="shared" si="25"/>
        <v>79.59821823652615</v>
      </c>
      <c r="Y70" s="116">
        <v>6462.1</v>
      </c>
      <c r="Z70" s="75">
        <v>1383.2</v>
      </c>
      <c r="AA70" s="111">
        <v>1258.2</v>
      </c>
      <c r="AB70" s="111">
        <v>1215.3</v>
      </c>
      <c r="AC70" s="111">
        <v>127</v>
      </c>
      <c r="AD70" s="111">
        <v>127</v>
      </c>
      <c r="AE70" s="111">
        <v>0</v>
      </c>
      <c r="AF70" s="111">
        <v>0</v>
      </c>
      <c r="AG70" s="115">
        <v>75</v>
      </c>
      <c r="AH70" s="115">
        <v>0</v>
      </c>
      <c r="AI70" s="115">
        <v>5150.9</v>
      </c>
      <c r="AJ70" s="115">
        <v>248.7</v>
      </c>
      <c r="AK70" s="115">
        <v>0</v>
      </c>
      <c r="AL70" s="115">
        <v>0</v>
      </c>
      <c r="AM70" s="115">
        <v>0</v>
      </c>
      <c r="AN70" s="75">
        <v>0</v>
      </c>
      <c r="AO70" s="75">
        <v>0</v>
      </c>
      <c r="AP70" s="75">
        <v>0</v>
      </c>
      <c r="AQ70" s="75">
        <v>0</v>
      </c>
      <c r="AR70" s="75">
        <v>0</v>
      </c>
      <c r="AS70" s="75">
        <v>0</v>
      </c>
      <c r="AT70" s="75">
        <v>248.7</v>
      </c>
      <c r="AU70" s="75">
        <v>69</v>
      </c>
      <c r="AV70" s="75">
        <v>0</v>
      </c>
      <c r="AW70" s="75">
        <v>0</v>
      </c>
      <c r="AX70" s="75">
        <v>0</v>
      </c>
      <c r="AY70" s="75">
        <v>0</v>
      </c>
      <c r="AZ70" s="75">
        <v>0</v>
      </c>
      <c r="BA70" s="75">
        <v>0</v>
      </c>
      <c r="BB70" s="75">
        <v>0</v>
      </c>
      <c r="BC70" s="75">
        <v>0</v>
      </c>
      <c r="BD70" s="75">
        <v>0</v>
      </c>
      <c r="BE70" s="111">
        <v>69</v>
      </c>
      <c r="BF70" s="75">
        <v>0</v>
      </c>
      <c r="BG70" s="75">
        <v>0</v>
      </c>
      <c r="BH70" s="75">
        <v>0</v>
      </c>
      <c r="BI70" s="75">
        <v>0</v>
      </c>
      <c r="BJ70" s="75">
        <v>0</v>
      </c>
      <c r="BK70" s="75">
        <v>0</v>
      </c>
      <c r="BL70" s="75">
        <v>0</v>
      </c>
      <c r="BM70" s="75">
        <v>0</v>
      </c>
      <c r="BN70" s="75">
        <v>0</v>
      </c>
      <c r="BO70" s="75">
        <v>0</v>
      </c>
      <c r="BP70" s="111">
        <v>0</v>
      </c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EE70" s="88"/>
      <c r="EL70" s="154" t="s">
        <v>116</v>
      </c>
      <c r="EM70" s="155"/>
      <c r="EN70" s="9">
        <v>53</v>
      </c>
      <c r="EO70" s="9">
        <v>9</v>
      </c>
      <c r="EP70" s="86">
        <v>80</v>
      </c>
      <c r="EQ70" s="86">
        <v>20</v>
      </c>
      <c r="ER70" s="86">
        <v>18</v>
      </c>
      <c r="ES70" s="86">
        <v>18</v>
      </c>
      <c r="ET70" s="86">
        <v>2</v>
      </c>
      <c r="EU70" s="87">
        <v>0</v>
      </c>
      <c r="EV70" s="86">
        <v>1</v>
      </c>
    </row>
    <row r="71" spans="1:152" s="18" customFormat="1" ht="15.75">
      <c r="A71" s="118"/>
      <c r="B71" s="119" t="s">
        <v>96</v>
      </c>
      <c r="C71" s="120">
        <v>13251</v>
      </c>
      <c r="D71" s="114"/>
      <c r="E71" s="110">
        <f t="shared" si="18"/>
        <v>0</v>
      </c>
      <c r="F71" s="114">
        <v>6164.9</v>
      </c>
      <c r="G71" s="81">
        <f t="shared" si="17"/>
        <v>46.52403592181722</v>
      </c>
      <c r="H71" s="114">
        <v>1768.5</v>
      </c>
      <c r="I71" s="86">
        <f t="shared" si="19"/>
        <v>28.686596700676414</v>
      </c>
      <c r="J71" s="121">
        <v>1593.2</v>
      </c>
      <c r="K71" s="86">
        <f t="shared" si="20"/>
        <v>25.843079368684002</v>
      </c>
      <c r="L71" s="121">
        <v>1517.5</v>
      </c>
      <c r="M71" s="86">
        <f t="shared" si="21"/>
        <v>24.615160018816205</v>
      </c>
      <c r="N71" s="121">
        <v>156.9</v>
      </c>
      <c r="O71" s="86">
        <f t="shared" si="22"/>
        <v>2.5450534477444893</v>
      </c>
      <c r="P71" s="114">
        <v>74.5</v>
      </c>
      <c r="Q71" s="75">
        <v>59.6</v>
      </c>
      <c r="R71" s="75">
        <v>22.8</v>
      </c>
      <c r="S71" s="75">
        <v>196.9</v>
      </c>
      <c r="T71" s="86">
        <f t="shared" si="23"/>
        <v>3.1938879787182275</v>
      </c>
      <c r="U71" s="75">
        <v>41.5</v>
      </c>
      <c r="V71" s="86">
        <f t="shared" si="24"/>
        <v>0.6731658258852536</v>
      </c>
      <c r="W71" s="75">
        <v>4396.4</v>
      </c>
      <c r="X71" s="82">
        <f t="shared" si="25"/>
        <v>71.31340329932358</v>
      </c>
      <c r="Y71" s="111">
        <v>6071.7</v>
      </c>
      <c r="Z71" s="121">
        <v>1728.5</v>
      </c>
      <c r="AA71" s="114">
        <v>1553.2</v>
      </c>
      <c r="AB71" s="114">
        <v>1477.5</v>
      </c>
      <c r="AC71" s="114">
        <v>156.9</v>
      </c>
      <c r="AD71" s="114">
        <v>74.5</v>
      </c>
      <c r="AE71" s="114">
        <v>59.6</v>
      </c>
      <c r="AF71" s="122">
        <v>22.8</v>
      </c>
      <c r="AG71" s="75">
        <v>196.9</v>
      </c>
      <c r="AH71" s="75">
        <v>41.5</v>
      </c>
      <c r="AI71" s="75">
        <v>4343.2</v>
      </c>
      <c r="AJ71" s="75">
        <v>65</v>
      </c>
      <c r="AK71" s="75">
        <v>40</v>
      </c>
      <c r="AL71" s="75">
        <v>40</v>
      </c>
      <c r="AM71" s="75">
        <v>40</v>
      </c>
      <c r="AN71" s="111">
        <v>0</v>
      </c>
      <c r="AO71" s="111">
        <v>0</v>
      </c>
      <c r="AP71" s="111">
        <v>0</v>
      </c>
      <c r="AQ71" s="111">
        <v>0</v>
      </c>
      <c r="AR71" s="111">
        <v>0</v>
      </c>
      <c r="AS71" s="111">
        <v>0</v>
      </c>
      <c r="AT71" s="111">
        <v>25</v>
      </c>
      <c r="AU71" s="75">
        <v>28.2</v>
      </c>
      <c r="AV71" s="75">
        <v>0</v>
      </c>
      <c r="AW71" s="75">
        <v>0</v>
      </c>
      <c r="AX71" s="75">
        <v>0</v>
      </c>
      <c r="AY71" s="75">
        <v>0</v>
      </c>
      <c r="AZ71" s="75">
        <v>0</v>
      </c>
      <c r="BA71" s="75">
        <v>0</v>
      </c>
      <c r="BB71" s="75">
        <v>0</v>
      </c>
      <c r="BC71" s="75">
        <v>0</v>
      </c>
      <c r="BD71" s="75">
        <v>0</v>
      </c>
      <c r="BE71" s="111">
        <v>28.2</v>
      </c>
      <c r="BF71" s="75">
        <v>0</v>
      </c>
      <c r="BG71" s="75">
        <v>0</v>
      </c>
      <c r="BH71" s="75">
        <v>0</v>
      </c>
      <c r="BI71" s="75">
        <v>0</v>
      </c>
      <c r="BJ71" s="75">
        <v>0</v>
      </c>
      <c r="BK71" s="75">
        <v>0</v>
      </c>
      <c r="BL71" s="75">
        <v>0</v>
      </c>
      <c r="BM71" s="75">
        <v>0</v>
      </c>
      <c r="BN71" s="75">
        <v>0</v>
      </c>
      <c r="BO71" s="75">
        <v>0</v>
      </c>
      <c r="BP71" s="111">
        <v>0</v>
      </c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EE71" s="88"/>
      <c r="EL71" s="154" t="s">
        <v>117</v>
      </c>
      <c r="EM71" s="155"/>
      <c r="EN71" s="9">
        <v>47</v>
      </c>
      <c r="EO71" s="9">
        <v>0</v>
      </c>
      <c r="EP71" s="82">
        <v>71</v>
      </c>
      <c r="EQ71" s="82">
        <v>29</v>
      </c>
      <c r="ER71" s="82">
        <v>26</v>
      </c>
      <c r="ES71" s="82">
        <v>25</v>
      </c>
      <c r="ET71" s="82">
        <v>3</v>
      </c>
      <c r="EU71" s="123">
        <v>1</v>
      </c>
      <c r="EV71" s="82">
        <v>3</v>
      </c>
    </row>
    <row r="72" spans="12:135" s="95" customFormat="1" ht="12.75">
      <c r="L72" s="99"/>
      <c r="M72" s="99"/>
      <c r="N72" s="99"/>
      <c r="O72" s="99"/>
      <c r="P72" s="99"/>
      <c r="Q72" s="99"/>
      <c r="EE72" s="96"/>
    </row>
    <row r="73" spans="2:152" s="95" customFormat="1" ht="12.75">
      <c r="B73" s="20" t="s">
        <v>75</v>
      </c>
      <c r="C73" s="20"/>
      <c r="D73" s="20"/>
      <c r="E73" s="20"/>
      <c r="F73" s="20"/>
      <c r="H73" s="20"/>
      <c r="I73" s="20"/>
      <c r="J73" s="20"/>
      <c r="K73" s="20"/>
      <c r="L73" s="47"/>
      <c r="M73" s="47"/>
      <c r="N73" s="47"/>
      <c r="O73" s="47"/>
      <c r="P73" s="47"/>
      <c r="Q73" s="47"/>
      <c r="EE73" s="96"/>
      <c r="EL73" s="1" t="s">
        <v>74</v>
      </c>
      <c r="EM73" s="1"/>
      <c r="EN73" s="1"/>
      <c r="EO73" s="1"/>
      <c r="EP73" s="1"/>
      <c r="EQ73" s="1"/>
      <c r="ER73" s="3"/>
      <c r="ES73" s="1"/>
      <c r="ET73" s="1"/>
      <c r="EU73" s="47"/>
      <c r="EV73" s="47"/>
    </row>
    <row r="74" spans="12:151" s="95" customFormat="1" ht="12.75">
      <c r="L74" s="99"/>
      <c r="M74" s="99"/>
      <c r="N74" s="99"/>
      <c r="O74" s="99"/>
      <c r="P74" s="99"/>
      <c r="Q74" s="99"/>
      <c r="EE74" s="96"/>
      <c r="EL74" s="1" t="s">
        <v>86</v>
      </c>
      <c r="EM74" s="1"/>
      <c r="EN74" s="1"/>
      <c r="EO74" s="1"/>
      <c r="EP74" s="1"/>
      <c r="EQ74" s="1"/>
      <c r="ER74" s="17"/>
      <c r="ES74" s="17"/>
      <c r="ET74" s="17"/>
      <c r="EU74" s="17" t="s">
        <v>69</v>
      </c>
    </row>
    <row r="75" spans="12:135" s="95" customFormat="1" ht="12.75">
      <c r="L75" s="99"/>
      <c r="M75" s="99"/>
      <c r="N75" s="99"/>
      <c r="O75" s="99"/>
      <c r="P75" s="99"/>
      <c r="Q75" s="99"/>
      <c r="EE75" s="96"/>
    </row>
    <row r="76" spans="12:135" s="95" customFormat="1" ht="12.75">
      <c r="L76" s="99"/>
      <c r="M76" s="99"/>
      <c r="N76" s="99"/>
      <c r="O76" s="99"/>
      <c r="P76" s="99"/>
      <c r="Q76" s="99"/>
      <c r="EE76" s="96"/>
    </row>
    <row r="77" spans="1:152" s="95" customFormat="1" ht="12.75">
      <c r="A77" s="17"/>
      <c r="B77" s="18" t="s">
        <v>120</v>
      </c>
      <c r="C77" s="18"/>
      <c r="D77" s="18"/>
      <c r="E77" s="18"/>
      <c r="F77" s="18"/>
      <c r="G77" s="18"/>
      <c r="H77" s="18"/>
      <c r="I77" s="18"/>
      <c r="J77" s="18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24"/>
      <c r="EE77" s="96"/>
      <c r="EL77" s="158"/>
      <c r="EM77" s="158"/>
      <c r="EN77" s="158"/>
      <c r="EO77" s="158"/>
      <c r="EP77" s="158"/>
      <c r="EQ77" s="158"/>
      <c r="ER77" s="158"/>
      <c r="ES77" s="158"/>
      <c r="ET77" s="158"/>
      <c r="EU77" s="158"/>
      <c r="EV77" s="158"/>
    </row>
    <row r="78" spans="1:152" s="95" customFormat="1" ht="12.75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24"/>
      <c r="EE78" s="96"/>
      <c r="EL78" s="158" t="s">
        <v>121</v>
      </c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</row>
    <row r="79" spans="1:152" s="95" customFormat="1" ht="12.75">
      <c r="A79" s="22" t="s">
        <v>0</v>
      </c>
      <c r="B79" s="22"/>
      <c r="C79" s="101" t="s">
        <v>80</v>
      </c>
      <c r="D79" s="125" t="s">
        <v>85</v>
      </c>
      <c r="E79" s="125" t="s">
        <v>110</v>
      </c>
      <c r="F79" s="39" t="s">
        <v>68</v>
      </c>
      <c r="G79" s="36" t="s">
        <v>3</v>
      </c>
      <c r="H79" s="100" t="s">
        <v>77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31"/>
      <c r="T79" s="31"/>
      <c r="U79" s="55"/>
      <c r="V79" s="102"/>
      <c r="W79" s="44" t="s">
        <v>2</v>
      </c>
      <c r="X79" s="36" t="s">
        <v>3</v>
      </c>
      <c r="Y79" s="124"/>
      <c r="EE79" s="96"/>
      <c r="EL79" s="22" t="s">
        <v>0</v>
      </c>
      <c r="EM79" s="22"/>
      <c r="EN79" s="36" t="s">
        <v>7</v>
      </c>
      <c r="EO79" s="36" t="s">
        <v>85</v>
      </c>
      <c r="EP79" s="36" t="s">
        <v>5</v>
      </c>
      <c r="EQ79" s="50" t="s">
        <v>6</v>
      </c>
      <c r="ER79" s="51"/>
      <c r="ES79" s="51"/>
      <c r="ET79" s="51"/>
      <c r="EU79" s="51"/>
      <c r="EV79" s="52"/>
    </row>
    <row r="80" spans="1:152" s="95" customFormat="1" ht="12.75">
      <c r="A80" s="34"/>
      <c r="B80" s="37" t="s">
        <v>8</v>
      </c>
      <c r="C80" s="47" t="s">
        <v>111</v>
      </c>
      <c r="D80" s="126" t="s">
        <v>99</v>
      </c>
      <c r="E80" s="126" t="s">
        <v>98</v>
      </c>
      <c r="F80" s="45" t="s">
        <v>9</v>
      </c>
      <c r="G80" s="37" t="s">
        <v>95</v>
      </c>
      <c r="H80" s="39" t="s">
        <v>10</v>
      </c>
      <c r="I80" s="36" t="s">
        <v>3</v>
      </c>
      <c r="J80" s="36" t="s">
        <v>102</v>
      </c>
      <c r="K80" s="36" t="s">
        <v>3</v>
      </c>
      <c r="L80" s="36" t="s">
        <v>12</v>
      </c>
      <c r="M80" s="36" t="s">
        <v>3</v>
      </c>
      <c r="N80" s="36" t="s">
        <v>13</v>
      </c>
      <c r="O80" s="36" t="s">
        <v>3</v>
      </c>
      <c r="P80" s="53"/>
      <c r="Q80" s="53" t="s">
        <v>14</v>
      </c>
      <c r="R80" s="101"/>
      <c r="S80" s="44" t="s">
        <v>15</v>
      </c>
      <c r="T80" s="44" t="s">
        <v>3</v>
      </c>
      <c r="U80" s="44" t="s">
        <v>70</v>
      </c>
      <c r="V80" s="36" t="s">
        <v>3</v>
      </c>
      <c r="W80" s="38" t="s">
        <v>16</v>
      </c>
      <c r="X80" s="37" t="s">
        <v>112</v>
      </c>
      <c r="Y80" s="124"/>
      <c r="EE80" s="96"/>
      <c r="EL80" s="34" t="s">
        <v>17</v>
      </c>
      <c r="EM80" s="34" t="s">
        <v>18</v>
      </c>
      <c r="EN80" s="37" t="s">
        <v>103</v>
      </c>
      <c r="EO80" s="37" t="s">
        <v>104</v>
      </c>
      <c r="EP80" s="37" t="s">
        <v>19</v>
      </c>
      <c r="EQ80" s="37" t="s">
        <v>20</v>
      </c>
      <c r="ER80" s="4" t="s">
        <v>11</v>
      </c>
      <c r="ES80" s="5"/>
      <c r="ET80" s="56" t="s">
        <v>21</v>
      </c>
      <c r="EU80" s="38" t="s">
        <v>22</v>
      </c>
      <c r="EV80" s="56" t="s">
        <v>23</v>
      </c>
    </row>
    <row r="81" spans="1:152" s="95" customFormat="1" ht="12.75">
      <c r="A81" s="58"/>
      <c r="B81" s="60" t="s">
        <v>25</v>
      </c>
      <c r="C81" s="42" t="s">
        <v>72</v>
      </c>
      <c r="D81" s="127" t="s">
        <v>72</v>
      </c>
      <c r="E81" s="127" t="s">
        <v>100</v>
      </c>
      <c r="F81" s="61" t="s">
        <v>10</v>
      </c>
      <c r="G81" s="62" t="s">
        <v>73</v>
      </c>
      <c r="H81" s="61"/>
      <c r="I81" s="60"/>
      <c r="J81" s="60" t="s">
        <v>97</v>
      </c>
      <c r="K81" s="60"/>
      <c r="L81" s="60" t="s">
        <v>26</v>
      </c>
      <c r="M81" s="60"/>
      <c r="N81" s="60" t="s">
        <v>27</v>
      </c>
      <c r="O81" s="60"/>
      <c r="P81" s="61" t="s">
        <v>28</v>
      </c>
      <c r="Q81" s="62" t="s">
        <v>29</v>
      </c>
      <c r="R81" s="65" t="s">
        <v>30</v>
      </c>
      <c r="S81" s="42" t="s">
        <v>31</v>
      </c>
      <c r="T81" s="62"/>
      <c r="U81" s="62" t="s">
        <v>24</v>
      </c>
      <c r="V81" s="60"/>
      <c r="W81" s="62"/>
      <c r="X81" s="60" t="s">
        <v>113</v>
      </c>
      <c r="Y81" s="124"/>
      <c r="EE81" s="96"/>
      <c r="EL81" s="58"/>
      <c r="EM81" s="58" t="s">
        <v>32</v>
      </c>
      <c r="EN81" s="60" t="s">
        <v>3</v>
      </c>
      <c r="EO81" s="60" t="s">
        <v>3</v>
      </c>
      <c r="EP81" s="60" t="s">
        <v>33</v>
      </c>
      <c r="EQ81" s="58"/>
      <c r="ER81" s="6" t="s">
        <v>10</v>
      </c>
      <c r="ES81" s="6" t="s">
        <v>87</v>
      </c>
      <c r="ET81" s="60" t="s">
        <v>35</v>
      </c>
      <c r="EU81" s="62" t="s">
        <v>36</v>
      </c>
      <c r="EV81" s="67" t="s">
        <v>37</v>
      </c>
    </row>
    <row r="82" spans="1:152" s="95" customFormat="1" ht="12.75">
      <c r="A82" s="58">
        <v>1</v>
      </c>
      <c r="B82" s="58" t="s">
        <v>38</v>
      </c>
      <c r="C82" s="61">
        <v>17.5</v>
      </c>
      <c r="D82" s="128">
        <v>12</v>
      </c>
      <c r="E82" s="107">
        <f>(D82*100)/F82</f>
        <v>73.17073170731707</v>
      </c>
      <c r="F82" s="105">
        <v>16.4</v>
      </c>
      <c r="G82" s="106">
        <f aca="true" t="shared" si="27" ref="G82:G109">SUM(F82/C82)*100</f>
        <v>93.71428571428571</v>
      </c>
      <c r="H82" s="108">
        <v>4.4</v>
      </c>
      <c r="I82" s="73">
        <f aca="true" t="shared" si="28" ref="I82:I106">SUM(H82/F82)*100</f>
        <v>26.829268292682933</v>
      </c>
      <c r="J82" s="72">
        <v>4.4</v>
      </c>
      <c r="K82" s="73">
        <f aca="true" t="shared" si="29" ref="K82:K109">SUM(J82/F82)*100</f>
        <v>26.829268292682933</v>
      </c>
      <c r="L82" s="72">
        <v>4.4</v>
      </c>
      <c r="M82" s="73">
        <f aca="true" t="shared" si="30" ref="M82:M106">SUM(L82/F82)*100</f>
        <v>26.829268292682933</v>
      </c>
      <c r="N82" s="72"/>
      <c r="O82" s="73">
        <f aca="true" t="shared" si="31" ref="O82:O106">SUM(N82/F82)*100</f>
        <v>0</v>
      </c>
      <c r="P82" s="69"/>
      <c r="Q82" s="69"/>
      <c r="R82" s="72"/>
      <c r="S82" s="72"/>
      <c r="T82" s="73">
        <f>SUM(S82/F82)*100</f>
        <v>0</v>
      </c>
      <c r="U82" s="72"/>
      <c r="V82" s="73">
        <f aca="true" t="shared" si="32" ref="V82:V106">SUM(U82/F82)*100</f>
        <v>0</v>
      </c>
      <c r="W82" s="72">
        <v>12</v>
      </c>
      <c r="X82" s="71">
        <f aca="true" t="shared" si="33" ref="X82:X106">SUM(W82/F82)*100</f>
        <v>73.17073170731709</v>
      </c>
      <c r="Y82" s="129"/>
      <c r="EE82" s="96"/>
      <c r="EL82" s="58">
        <v>1</v>
      </c>
      <c r="EM82" s="58" t="s">
        <v>38</v>
      </c>
      <c r="EN82" s="60">
        <v>94</v>
      </c>
      <c r="EO82" s="73">
        <v>73</v>
      </c>
      <c r="EP82" s="73">
        <f>X82</f>
        <v>73.17073170731709</v>
      </c>
      <c r="EQ82" s="73">
        <f>I82</f>
        <v>26.829268292682933</v>
      </c>
      <c r="ER82" s="73">
        <f>K82</f>
        <v>26.829268292682933</v>
      </c>
      <c r="ES82" s="73">
        <f>M82</f>
        <v>26.829268292682933</v>
      </c>
      <c r="ET82" s="73">
        <f>O82</f>
        <v>0</v>
      </c>
      <c r="EU82" s="77">
        <f>V82</f>
        <v>0</v>
      </c>
      <c r="EV82" s="73">
        <f>T82</f>
        <v>0</v>
      </c>
    </row>
    <row r="83" spans="1:152" s="132" customFormat="1" ht="12.75">
      <c r="A83" s="68">
        <v>2</v>
      </c>
      <c r="B83" s="68" t="s">
        <v>39</v>
      </c>
      <c r="C83" s="54">
        <v>16</v>
      </c>
      <c r="D83" s="130">
        <v>6.1</v>
      </c>
      <c r="E83" s="131">
        <f>(D83*100)/F83</f>
        <v>34.857142857142854</v>
      </c>
      <c r="F83" s="108">
        <v>17.5</v>
      </c>
      <c r="G83" s="106">
        <f t="shared" si="27"/>
        <v>109.375</v>
      </c>
      <c r="H83" s="108">
        <v>16.3</v>
      </c>
      <c r="I83" s="73">
        <f t="shared" si="28"/>
        <v>93.14285714285715</v>
      </c>
      <c r="J83" s="69">
        <v>16.3</v>
      </c>
      <c r="K83" s="73">
        <f t="shared" si="29"/>
        <v>93.14285714285715</v>
      </c>
      <c r="L83" s="69">
        <v>16.3</v>
      </c>
      <c r="M83" s="73">
        <f t="shared" si="30"/>
        <v>93.14285714285715</v>
      </c>
      <c r="N83" s="69"/>
      <c r="O83" s="73">
        <f t="shared" si="31"/>
        <v>0</v>
      </c>
      <c r="P83" s="69"/>
      <c r="Q83" s="69"/>
      <c r="R83" s="69"/>
      <c r="S83" s="69"/>
      <c r="T83" s="73">
        <f>SUM(S83/F83)*100</f>
        <v>0</v>
      </c>
      <c r="U83" s="69">
        <v>0.5</v>
      </c>
      <c r="V83" s="73">
        <f t="shared" si="32"/>
        <v>2.857142857142857</v>
      </c>
      <c r="W83" s="69">
        <v>1.2</v>
      </c>
      <c r="X83" s="71">
        <f t="shared" si="33"/>
        <v>6.857142857142858</v>
      </c>
      <c r="Y83" s="129"/>
      <c r="EE83" s="133"/>
      <c r="EL83" s="68">
        <v>2</v>
      </c>
      <c r="EM83" s="68" t="s">
        <v>39</v>
      </c>
      <c r="EN83" s="65">
        <v>109</v>
      </c>
      <c r="EO83" s="73">
        <v>35</v>
      </c>
      <c r="EP83" s="73">
        <f>X83</f>
        <v>6.857142857142858</v>
      </c>
      <c r="EQ83" s="73">
        <f>I83</f>
        <v>93.14285714285715</v>
      </c>
      <c r="ER83" s="73">
        <f>K83</f>
        <v>93.14285714285715</v>
      </c>
      <c r="ES83" s="73">
        <f>M83</f>
        <v>93.14285714285715</v>
      </c>
      <c r="ET83" s="73">
        <f>O83</f>
        <v>0</v>
      </c>
      <c r="EU83" s="77">
        <f>V83</f>
        <v>2.857142857142857</v>
      </c>
      <c r="EV83" s="73">
        <f>T83</f>
        <v>0</v>
      </c>
    </row>
    <row r="84" spans="1:152" s="95" customFormat="1" ht="12.75">
      <c r="A84" s="68">
        <v>3</v>
      </c>
      <c r="B84" s="68" t="s">
        <v>40</v>
      </c>
      <c r="C84" s="54">
        <v>30</v>
      </c>
      <c r="D84" s="128">
        <v>0</v>
      </c>
      <c r="E84" s="107">
        <f aca="true" t="shared" si="34" ref="E84:E109">(D84*100)/F84</f>
        <v>0</v>
      </c>
      <c r="F84" s="108">
        <v>9.9</v>
      </c>
      <c r="G84" s="106">
        <f t="shared" si="27"/>
        <v>33</v>
      </c>
      <c r="H84" s="108">
        <v>9.1</v>
      </c>
      <c r="I84" s="73">
        <f t="shared" si="28"/>
        <v>91.91919191919192</v>
      </c>
      <c r="J84" s="69">
        <v>9.1</v>
      </c>
      <c r="K84" s="73">
        <f t="shared" si="29"/>
        <v>91.91919191919192</v>
      </c>
      <c r="L84" s="69">
        <v>9.1</v>
      </c>
      <c r="M84" s="73">
        <f t="shared" si="30"/>
        <v>91.91919191919192</v>
      </c>
      <c r="N84" s="69"/>
      <c r="O84" s="73">
        <f t="shared" si="31"/>
        <v>0</v>
      </c>
      <c r="P84" s="69"/>
      <c r="Q84" s="69"/>
      <c r="R84" s="69"/>
      <c r="S84" s="69"/>
      <c r="T84" s="73">
        <f>SUM(S84/F84)*100</f>
        <v>0</v>
      </c>
      <c r="U84" s="69"/>
      <c r="V84" s="73">
        <f t="shared" si="32"/>
        <v>0</v>
      </c>
      <c r="W84" s="69">
        <v>0.8</v>
      </c>
      <c r="X84" s="71">
        <f t="shared" si="33"/>
        <v>8.080808080808081</v>
      </c>
      <c r="Y84" s="129"/>
      <c r="EE84" s="96"/>
      <c r="EL84" s="68">
        <v>3</v>
      </c>
      <c r="EM84" s="68" t="s">
        <v>40</v>
      </c>
      <c r="EN84" s="65">
        <v>33</v>
      </c>
      <c r="EO84" s="73">
        <v>0</v>
      </c>
      <c r="EP84" s="73">
        <f>X84</f>
        <v>8.080808080808081</v>
      </c>
      <c r="EQ84" s="73">
        <f>I84</f>
        <v>91.91919191919192</v>
      </c>
      <c r="ER84" s="73">
        <f>K84</f>
        <v>91.91919191919192</v>
      </c>
      <c r="ES84" s="73">
        <f>M84</f>
        <v>91.91919191919192</v>
      </c>
      <c r="ET84" s="73">
        <f>O84</f>
        <v>0</v>
      </c>
      <c r="EU84" s="77">
        <f>V84</f>
        <v>0</v>
      </c>
      <c r="EV84" s="73">
        <f>T84</f>
        <v>0</v>
      </c>
    </row>
    <row r="85" spans="1:152" s="95" customFormat="1" ht="12.75">
      <c r="A85" s="68">
        <v>4</v>
      </c>
      <c r="B85" s="68" t="s">
        <v>41</v>
      </c>
      <c r="C85" s="54">
        <v>92.1</v>
      </c>
      <c r="D85" s="128">
        <v>9.2</v>
      </c>
      <c r="E85" s="107">
        <f t="shared" si="34"/>
        <v>53.48837209302325</v>
      </c>
      <c r="F85" s="108">
        <v>17.2</v>
      </c>
      <c r="G85" s="106">
        <f t="shared" si="27"/>
        <v>18.675352877307276</v>
      </c>
      <c r="H85" s="108">
        <v>17.2</v>
      </c>
      <c r="I85" s="73">
        <f t="shared" si="28"/>
        <v>100</v>
      </c>
      <c r="J85" s="69">
        <v>17.2</v>
      </c>
      <c r="K85" s="73">
        <f t="shared" si="29"/>
        <v>100</v>
      </c>
      <c r="L85" s="69">
        <v>17.2</v>
      </c>
      <c r="M85" s="73">
        <f t="shared" si="30"/>
        <v>100</v>
      </c>
      <c r="N85" s="69">
        <v>9.3</v>
      </c>
      <c r="O85" s="73">
        <f t="shared" si="31"/>
        <v>54.06976744186047</v>
      </c>
      <c r="P85" s="69"/>
      <c r="Q85" s="69"/>
      <c r="R85" s="69">
        <v>9.3</v>
      </c>
      <c r="S85" s="69"/>
      <c r="T85" s="73">
        <f>SUM(S85/F85)*100</f>
        <v>0</v>
      </c>
      <c r="U85" s="69"/>
      <c r="V85" s="73">
        <f t="shared" si="32"/>
        <v>0</v>
      </c>
      <c r="W85" s="69">
        <v>0</v>
      </c>
      <c r="X85" s="71">
        <f t="shared" si="33"/>
        <v>0</v>
      </c>
      <c r="Y85" s="129"/>
      <c r="EE85" s="96"/>
      <c r="EL85" s="68">
        <v>4</v>
      </c>
      <c r="EM85" s="68" t="s">
        <v>41</v>
      </c>
      <c r="EN85" s="65">
        <v>19</v>
      </c>
      <c r="EO85" s="73">
        <v>53</v>
      </c>
      <c r="EP85" s="73">
        <f>X85</f>
        <v>0</v>
      </c>
      <c r="EQ85" s="73">
        <f>I85</f>
        <v>100</v>
      </c>
      <c r="ER85" s="73">
        <f>K85</f>
        <v>100</v>
      </c>
      <c r="ES85" s="73">
        <f>M85</f>
        <v>100</v>
      </c>
      <c r="ET85" s="73">
        <f>O85</f>
        <v>54.06976744186047</v>
      </c>
      <c r="EU85" s="77">
        <f>V85</f>
        <v>0</v>
      </c>
      <c r="EV85" s="73">
        <f>T85</f>
        <v>0</v>
      </c>
    </row>
    <row r="86" spans="1:152" s="95" customFormat="1" ht="12.75">
      <c r="A86" s="68">
        <v>5</v>
      </c>
      <c r="B86" s="68" t="s">
        <v>42</v>
      </c>
      <c r="C86" s="54">
        <v>0</v>
      </c>
      <c r="D86" s="128">
        <v>0</v>
      </c>
      <c r="E86" s="107">
        <f t="shared" si="34"/>
        <v>0</v>
      </c>
      <c r="F86" s="108">
        <v>3.4</v>
      </c>
      <c r="G86" s="106" t="e">
        <f t="shared" si="27"/>
        <v>#DIV/0!</v>
      </c>
      <c r="H86" s="108">
        <v>3.4</v>
      </c>
      <c r="I86" s="73">
        <f t="shared" si="28"/>
        <v>100</v>
      </c>
      <c r="J86" s="69">
        <v>3.4</v>
      </c>
      <c r="K86" s="73">
        <f t="shared" si="29"/>
        <v>100</v>
      </c>
      <c r="L86" s="69">
        <v>3.4</v>
      </c>
      <c r="M86" s="73">
        <f t="shared" si="30"/>
        <v>100</v>
      </c>
      <c r="N86" s="69"/>
      <c r="O86" s="73">
        <f t="shared" si="31"/>
        <v>0</v>
      </c>
      <c r="P86" s="69"/>
      <c r="Q86" s="69"/>
      <c r="R86" s="69"/>
      <c r="S86" s="69"/>
      <c r="T86" s="73">
        <f aca="true" t="shared" si="35" ref="T86:T106">SUM(S86/F86)*100</f>
        <v>0</v>
      </c>
      <c r="U86" s="69"/>
      <c r="V86" s="73">
        <f t="shared" si="32"/>
        <v>0</v>
      </c>
      <c r="W86" s="69"/>
      <c r="X86" s="71">
        <f t="shared" si="33"/>
        <v>0</v>
      </c>
      <c r="Y86" s="129"/>
      <c r="EE86" s="96"/>
      <c r="EL86" s="68">
        <v>5</v>
      </c>
      <c r="EM86" s="68" t="s">
        <v>42</v>
      </c>
      <c r="EN86" s="65">
        <v>0</v>
      </c>
      <c r="EO86" s="73">
        <v>0</v>
      </c>
      <c r="EP86" s="73">
        <f>X86</f>
        <v>0</v>
      </c>
      <c r="EQ86" s="73">
        <f>I86</f>
        <v>100</v>
      </c>
      <c r="ER86" s="73">
        <f>K86</f>
        <v>100</v>
      </c>
      <c r="ES86" s="73">
        <f>M86</f>
        <v>100</v>
      </c>
      <c r="ET86" s="73">
        <f>O86</f>
        <v>0</v>
      </c>
      <c r="EU86" s="77">
        <f>V86</f>
        <v>0</v>
      </c>
      <c r="EV86" s="73">
        <f>T86</f>
        <v>0</v>
      </c>
    </row>
    <row r="87" spans="1:152" s="95" customFormat="1" ht="12.75">
      <c r="A87" s="68">
        <v>6</v>
      </c>
      <c r="B87" s="68" t="s">
        <v>43</v>
      </c>
      <c r="C87" s="54">
        <v>53.45</v>
      </c>
      <c r="D87" s="128">
        <v>4</v>
      </c>
      <c r="E87" s="107">
        <f t="shared" si="34"/>
        <v>18.34862385321101</v>
      </c>
      <c r="F87" s="108">
        <v>21.8</v>
      </c>
      <c r="G87" s="106">
        <f t="shared" si="27"/>
        <v>40.78578110383536</v>
      </c>
      <c r="H87" s="108">
        <v>19.3</v>
      </c>
      <c r="I87" s="73">
        <f t="shared" si="28"/>
        <v>88.53211009174312</v>
      </c>
      <c r="J87" s="69">
        <v>19.3</v>
      </c>
      <c r="K87" s="73">
        <f t="shared" si="29"/>
        <v>88.53211009174312</v>
      </c>
      <c r="L87" s="69"/>
      <c r="M87" s="73">
        <f t="shared" si="30"/>
        <v>0</v>
      </c>
      <c r="N87" s="69">
        <v>2.7</v>
      </c>
      <c r="O87" s="73">
        <f t="shared" si="31"/>
        <v>12.385321100917432</v>
      </c>
      <c r="P87" s="69"/>
      <c r="Q87" s="69"/>
      <c r="R87" s="69">
        <v>2.7</v>
      </c>
      <c r="S87" s="69"/>
      <c r="T87" s="73">
        <f t="shared" si="35"/>
        <v>0</v>
      </c>
      <c r="U87" s="69"/>
      <c r="V87" s="73">
        <f t="shared" si="32"/>
        <v>0</v>
      </c>
      <c r="W87" s="69">
        <v>2.5</v>
      </c>
      <c r="X87" s="71">
        <f t="shared" si="33"/>
        <v>11.46788990825688</v>
      </c>
      <c r="Y87" s="129"/>
      <c r="EE87" s="96"/>
      <c r="EL87" s="68">
        <v>6</v>
      </c>
      <c r="EM87" s="68" t="s">
        <v>43</v>
      </c>
      <c r="EN87" s="65">
        <v>41</v>
      </c>
      <c r="EO87" s="73">
        <v>18</v>
      </c>
      <c r="EP87" s="73">
        <f>X87</f>
        <v>11.46788990825688</v>
      </c>
      <c r="EQ87" s="73">
        <f>I87</f>
        <v>88.53211009174312</v>
      </c>
      <c r="ER87" s="73">
        <f>K87</f>
        <v>88.53211009174312</v>
      </c>
      <c r="ES87" s="73">
        <f>M87</f>
        <v>0</v>
      </c>
      <c r="ET87" s="73">
        <f>O87</f>
        <v>12.385321100917432</v>
      </c>
      <c r="EU87" s="77">
        <f>V87</f>
        <v>0</v>
      </c>
      <c r="EV87" s="73">
        <f>T87</f>
        <v>0</v>
      </c>
    </row>
    <row r="88" spans="1:152" s="95" customFormat="1" ht="12.75">
      <c r="A88" s="68">
        <v>7</v>
      </c>
      <c r="B88" s="68" t="s">
        <v>44</v>
      </c>
      <c r="C88" s="54">
        <v>50.8</v>
      </c>
      <c r="D88" s="128">
        <v>1.1</v>
      </c>
      <c r="E88" s="107">
        <f t="shared" si="34"/>
        <v>7.0063694267515935</v>
      </c>
      <c r="F88" s="108">
        <v>15.7</v>
      </c>
      <c r="G88" s="106">
        <f t="shared" si="27"/>
        <v>30.905511811023622</v>
      </c>
      <c r="H88" s="108">
        <v>8.5</v>
      </c>
      <c r="I88" s="73">
        <f>SUM(H88/F88)*100</f>
        <v>54.14012738853503</v>
      </c>
      <c r="J88" s="69">
        <v>8.5</v>
      </c>
      <c r="K88" s="73">
        <f t="shared" si="29"/>
        <v>54.14012738853503</v>
      </c>
      <c r="L88" s="69">
        <v>8.5</v>
      </c>
      <c r="M88" s="73">
        <f t="shared" si="30"/>
        <v>54.14012738853503</v>
      </c>
      <c r="N88" s="69"/>
      <c r="O88" s="73">
        <f t="shared" si="31"/>
        <v>0</v>
      </c>
      <c r="P88" s="69"/>
      <c r="Q88" s="69"/>
      <c r="R88" s="69"/>
      <c r="S88" s="69"/>
      <c r="T88" s="73">
        <f t="shared" si="35"/>
        <v>0</v>
      </c>
      <c r="U88" s="69"/>
      <c r="V88" s="73">
        <f t="shared" si="32"/>
        <v>0</v>
      </c>
      <c r="W88" s="69">
        <v>7.2</v>
      </c>
      <c r="X88" s="71">
        <f t="shared" si="33"/>
        <v>45.85987261146497</v>
      </c>
      <c r="Y88" s="129"/>
      <c r="EE88" s="96"/>
      <c r="EL88" s="68">
        <v>7</v>
      </c>
      <c r="EM88" s="68" t="s">
        <v>44</v>
      </c>
      <c r="EN88" s="65">
        <v>31</v>
      </c>
      <c r="EO88" s="73">
        <v>7</v>
      </c>
      <c r="EP88" s="73">
        <f>X88</f>
        <v>45.85987261146497</v>
      </c>
      <c r="EQ88" s="73">
        <f>I88</f>
        <v>54.14012738853503</v>
      </c>
      <c r="ER88" s="73">
        <f>K88</f>
        <v>54.14012738853503</v>
      </c>
      <c r="ES88" s="73">
        <f>M88</f>
        <v>54.14012738853503</v>
      </c>
      <c r="ET88" s="73">
        <f>O88</f>
        <v>0</v>
      </c>
      <c r="EU88" s="77">
        <f>V88</f>
        <v>0</v>
      </c>
      <c r="EV88" s="73">
        <f>T88</f>
        <v>0</v>
      </c>
    </row>
    <row r="89" spans="1:152" s="95" customFormat="1" ht="12.75">
      <c r="A89" s="68">
        <v>8</v>
      </c>
      <c r="B89" s="68" t="s">
        <v>45</v>
      </c>
      <c r="C89" s="54">
        <v>21.6</v>
      </c>
      <c r="D89" s="128">
        <v>1</v>
      </c>
      <c r="E89" s="107">
        <f t="shared" si="34"/>
        <v>7.518796992481203</v>
      </c>
      <c r="F89" s="108">
        <v>13.3</v>
      </c>
      <c r="G89" s="106">
        <f t="shared" si="27"/>
        <v>61.57407407407407</v>
      </c>
      <c r="H89" s="108">
        <v>7.3</v>
      </c>
      <c r="I89" s="73">
        <f t="shared" si="28"/>
        <v>54.887218045112775</v>
      </c>
      <c r="J89" s="69">
        <v>7.3</v>
      </c>
      <c r="K89" s="73">
        <f t="shared" si="29"/>
        <v>54.887218045112775</v>
      </c>
      <c r="L89" s="69">
        <v>7.3</v>
      </c>
      <c r="M89" s="73">
        <f t="shared" si="30"/>
        <v>54.887218045112775</v>
      </c>
      <c r="N89" s="69"/>
      <c r="O89" s="73">
        <f t="shared" si="31"/>
        <v>0</v>
      </c>
      <c r="P89" s="69"/>
      <c r="Q89" s="69"/>
      <c r="R89" s="69"/>
      <c r="S89" s="69"/>
      <c r="T89" s="73">
        <f t="shared" si="35"/>
        <v>0</v>
      </c>
      <c r="U89" s="69"/>
      <c r="V89" s="73">
        <f t="shared" si="32"/>
        <v>0</v>
      </c>
      <c r="W89" s="69">
        <v>6</v>
      </c>
      <c r="X89" s="71">
        <f t="shared" si="33"/>
        <v>45.11278195488722</v>
      </c>
      <c r="Y89" s="129"/>
      <c r="EE89" s="96"/>
      <c r="EL89" s="68">
        <v>8</v>
      </c>
      <c r="EM89" s="68" t="s">
        <v>45</v>
      </c>
      <c r="EN89" s="65">
        <v>62</v>
      </c>
      <c r="EO89" s="73">
        <v>8</v>
      </c>
      <c r="EP89" s="73">
        <f>X89</f>
        <v>45.11278195488722</v>
      </c>
      <c r="EQ89" s="73">
        <f>I89</f>
        <v>54.887218045112775</v>
      </c>
      <c r="ER89" s="73">
        <f>K89</f>
        <v>54.887218045112775</v>
      </c>
      <c r="ES89" s="73">
        <f>M89</f>
        <v>54.887218045112775</v>
      </c>
      <c r="ET89" s="73">
        <f>O89</f>
        <v>0</v>
      </c>
      <c r="EU89" s="77">
        <f>V89</f>
        <v>0</v>
      </c>
      <c r="EV89" s="73">
        <f>T89</f>
        <v>0</v>
      </c>
    </row>
    <row r="90" spans="1:152" s="95" customFormat="1" ht="12.75">
      <c r="A90" s="68">
        <v>9</v>
      </c>
      <c r="B90" s="68" t="s">
        <v>46</v>
      </c>
      <c r="C90" s="54">
        <v>12.6</v>
      </c>
      <c r="D90" s="128">
        <v>10</v>
      </c>
      <c r="E90" s="107">
        <f t="shared" si="34"/>
        <v>52.35602094240837</v>
      </c>
      <c r="F90" s="108">
        <v>19.1</v>
      </c>
      <c r="G90" s="106">
        <f t="shared" si="27"/>
        <v>151.5873015873016</v>
      </c>
      <c r="H90" s="108">
        <v>10.4</v>
      </c>
      <c r="I90" s="73">
        <f t="shared" si="28"/>
        <v>54.45026178010471</v>
      </c>
      <c r="J90" s="69">
        <v>10.4</v>
      </c>
      <c r="K90" s="73">
        <f t="shared" si="29"/>
        <v>54.45026178010471</v>
      </c>
      <c r="L90" s="69">
        <v>7.9</v>
      </c>
      <c r="M90" s="73">
        <f t="shared" si="30"/>
        <v>41.361256544502616</v>
      </c>
      <c r="N90" s="69">
        <v>7</v>
      </c>
      <c r="O90" s="73">
        <f t="shared" si="31"/>
        <v>36.64921465968586</v>
      </c>
      <c r="P90" s="69">
        <v>2.2</v>
      </c>
      <c r="Q90" s="69">
        <v>3.4</v>
      </c>
      <c r="R90" s="69">
        <v>1.4</v>
      </c>
      <c r="S90" s="69"/>
      <c r="T90" s="73">
        <f t="shared" si="35"/>
        <v>0</v>
      </c>
      <c r="U90" s="69"/>
      <c r="V90" s="73">
        <f t="shared" si="32"/>
        <v>0</v>
      </c>
      <c r="W90" s="69">
        <v>8.7</v>
      </c>
      <c r="X90" s="71">
        <f t="shared" si="33"/>
        <v>45.54973821989528</v>
      </c>
      <c r="Y90" s="129"/>
      <c r="EE90" s="96"/>
      <c r="EL90" s="68">
        <v>9</v>
      </c>
      <c r="EM90" s="68" t="s">
        <v>46</v>
      </c>
      <c r="EN90" s="65">
        <v>152</v>
      </c>
      <c r="EO90" s="73">
        <v>52</v>
      </c>
      <c r="EP90" s="73">
        <f>X90</f>
        <v>45.54973821989528</v>
      </c>
      <c r="EQ90" s="73">
        <f>I90</f>
        <v>54.45026178010471</v>
      </c>
      <c r="ER90" s="73">
        <f>K90</f>
        <v>54.45026178010471</v>
      </c>
      <c r="ES90" s="73">
        <f>M90</f>
        <v>41.361256544502616</v>
      </c>
      <c r="ET90" s="73">
        <f>O90</f>
        <v>36.64921465968586</v>
      </c>
      <c r="EU90" s="77">
        <f>V90</f>
        <v>0</v>
      </c>
      <c r="EV90" s="73">
        <f>T90</f>
        <v>0</v>
      </c>
    </row>
    <row r="91" spans="1:152" s="95" customFormat="1" ht="12.75">
      <c r="A91" s="68">
        <v>10</v>
      </c>
      <c r="B91" s="68" t="s">
        <v>47</v>
      </c>
      <c r="C91" s="54">
        <v>72</v>
      </c>
      <c r="D91" s="128">
        <v>2</v>
      </c>
      <c r="E91" s="107">
        <f t="shared" si="34"/>
        <v>10.638297872340425</v>
      </c>
      <c r="F91" s="108">
        <v>18.8</v>
      </c>
      <c r="G91" s="106">
        <f t="shared" si="27"/>
        <v>26.111111111111114</v>
      </c>
      <c r="H91" s="108">
        <v>12.9</v>
      </c>
      <c r="I91" s="73">
        <f t="shared" si="28"/>
        <v>68.61702127659575</v>
      </c>
      <c r="J91" s="69">
        <v>4</v>
      </c>
      <c r="K91" s="73">
        <f t="shared" si="29"/>
        <v>21.27659574468085</v>
      </c>
      <c r="L91" s="69">
        <v>0</v>
      </c>
      <c r="M91" s="73">
        <f t="shared" si="30"/>
        <v>0</v>
      </c>
      <c r="N91" s="69">
        <v>8.9</v>
      </c>
      <c r="O91" s="73">
        <f t="shared" si="31"/>
        <v>47.340425531914896</v>
      </c>
      <c r="P91" s="69">
        <v>0.4</v>
      </c>
      <c r="Q91" s="69">
        <v>3.9</v>
      </c>
      <c r="R91" s="69">
        <v>4.6</v>
      </c>
      <c r="S91" s="69"/>
      <c r="T91" s="73">
        <f t="shared" si="35"/>
        <v>0</v>
      </c>
      <c r="U91" s="69"/>
      <c r="V91" s="73">
        <f t="shared" si="32"/>
        <v>0</v>
      </c>
      <c r="W91" s="69">
        <v>5.9</v>
      </c>
      <c r="X91" s="71">
        <f t="shared" si="33"/>
        <v>31.382978723404253</v>
      </c>
      <c r="Y91" s="129"/>
      <c r="EE91" s="96"/>
      <c r="EL91" s="68">
        <v>10</v>
      </c>
      <c r="EM91" s="68" t="s">
        <v>47</v>
      </c>
      <c r="EN91" s="65">
        <v>26</v>
      </c>
      <c r="EO91" s="73">
        <v>11</v>
      </c>
      <c r="EP91" s="73">
        <f>X91</f>
        <v>31.382978723404253</v>
      </c>
      <c r="EQ91" s="73">
        <f>I91</f>
        <v>68.61702127659575</v>
      </c>
      <c r="ER91" s="73">
        <v>21</v>
      </c>
      <c r="ES91" s="73">
        <f>M91</f>
        <v>0</v>
      </c>
      <c r="ET91" s="73">
        <f>O91</f>
        <v>47.340425531914896</v>
      </c>
      <c r="EU91" s="77">
        <f>V91</f>
        <v>0</v>
      </c>
      <c r="EV91" s="73">
        <f>T91</f>
        <v>0</v>
      </c>
    </row>
    <row r="92" spans="1:152" s="95" customFormat="1" ht="12.75">
      <c r="A92" s="68">
        <v>11</v>
      </c>
      <c r="B92" s="68" t="s">
        <v>48</v>
      </c>
      <c r="C92" s="54">
        <v>37.2</v>
      </c>
      <c r="D92" s="128">
        <v>26.1</v>
      </c>
      <c r="E92" s="107">
        <f t="shared" si="34"/>
        <v>60.556844547563806</v>
      </c>
      <c r="F92" s="108">
        <v>43.1</v>
      </c>
      <c r="G92" s="106">
        <f t="shared" si="27"/>
        <v>115.86021505376343</v>
      </c>
      <c r="H92" s="108">
        <v>37</v>
      </c>
      <c r="I92" s="73">
        <f t="shared" si="28"/>
        <v>85.84686774941996</v>
      </c>
      <c r="J92" s="69">
        <v>37</v>
      </c>
      <c r="K92" s="73">
        <f t="shared" si="29"/>
        <v>85.84686774941996</v>
      </c>
      <c r="L92" s="69">
        <v>37</v>
      </c>
      <c r="M92" s="73">
        <f t="shared" si="30"/>
        <v>85.84686774941996</v>
      </c>
      <c r="N92" s="69">
        <v>3</v>
      </c>
      <c r="O92" s="73">
        <f t="shared" si="31"/>
        <v>6.960556844547564</v>
      </c>
      <c r="P92" s="69"/>
      <c r="Q92" s="69">
        <v>3</v>
      </c>
      <c r="R92" s="69"/>
      <c r="S92" s="69"/>
      <c r="T92" s="73">
        <f t="shared" si="35"/>
        <v>0</v>
      </c>
      <c r="U92" s="69"/>
      <c r="V92" s="73">
        <f t="shared" si="32"/>
        <v>0</v>
      </c>
      <c r="W92" s="69">
        <v>6.1</v>
      </c>
      <c r="X92" s="71">
        <f t="shared" si="33"/>
        <v>14.153132250580045</v>
      </c>
      <c r="Y92" s="129"/>
      <c r="EE92" s="96"/>
      <c r="EL92" s="68">
        <v>11</v>
      </c>
      <c r="EM92" s="68" t="s">
        <v>48</v>
      </c>
      <c r="EN92" s="65">
        <v>116</v>
      </c>
      <c r="EO92" s="73">
        <v>61</v>
      </c>
      <c r="EP92" s="73">
        <f>X92</f>
        <v>14.153132250580045</v>
      </c>
      <c r="EQ92" s="73">
        <f>I92</f>
        <v>85.84686774941996</v>
      </c>
      <c r="ER92" s="73">
        <f>K92</f>
        <v>85.84686774941996</v>
      </c>
      <c r="ES92" s="73">
        <f>M92</f>
        <v>85.84686774941996</v>
      </c>
      <c r="ET92" s="73">
        <f>O92</f>
        <v>6.960556844547564</v>
      </c>
      <c r="EU92" s="77">
        <f>V92</f>
        <v>0</v>
      </c>
      <c r="EV92" s="73">
        <f>T92</f>
        <v>0</v>
      </c>
    </row>
    <row r="93" spans="1:152" s="95" customFormat="1" ht="12.75">
      <c r="A93" s="68">
        <v>12</v>
      </c>
      <c r="B93" s="68" t="s">
        <v>49</v>
      </c>
      <c r="C93" s="54">
        <v>14</v>
      </c>
      <c r="D93" s="128">
        <v>3</v>
      </c>
      <c r="E93" s="107">
        <f t="shared" si="34"/>
        <v>40</v>
      </c>
      <c r="F93" s="108">
        <v>7.5</v>
      </c>
      <c r="G93" s="106">
        <f t="shared" si="27"/>
        <v>53.57142857142857</v>
      </c>
      <c r="H93" s="108">
        <v>4.5</v>
      </c>
      <c r="I93" s="73">
        <f t="shared" si="28"/>
        <v>60</v>
      </c>
      <c r="J93" s="69">
        <v>4.5</v>
      </c>
      <c r="K93" s="73">
        <f t="shared" si="29"/>
        <v>60</v>
      </c>
      <c r="L93" s="69">
        <v>4.5</v>
      </c>
      <c r="M93" s="73">
        <f t="shared" si="30"/>
        <v>60</v>
      </c>
      <c r="N93" s="69"/>
      <c r="O93" s="73">
        <f t="shared" si="31"/>
        <v>0</v>
      </c>
      <c r="P93" s="69"/>
      <c r="Q93" s="69"/>
      <c r="R93" s="69"/>
      <c r="S93" s="69"/>
      <c r="T93" s="73">
        <f t="shared" si="35"/>
        <v>0</v>
      </c>
      <c r="U93" s="69"/>
      <c r="V93" s="73">
        <f t="shared" si="32"/>
        <v>0</v>
      </c>
      <c r="W93" s="69">
        <v>3</v>
      </c>
      <c r="X93" s="71">
        <f t="shared" si="33"/>
        <v>40</v>
      </c>
      <c r="Y93" s="129"/>
      <c r="EE93" s="96"/>
      <c r="EL93" s="68">
        <v>12</v>
      </c>
      <c r="EM93" s="68" t="s">
        <v>49</v>
      </c>
      <c r="EN93" s="65">
        <v>54</v>
      </c>
      <c r="EO93" s="73">
        <v>40</v>
      </c>
      <c r="EP93" s="73">
        <f>X93</f>
        <v>40</v>
      </c>
      <c r="EQ93" s="73">
        <f>I93</f>
        <v>60</v>
      </c>
      <c r="ER93" s="73">
        <f>K93</f>
        <v>60</v>
      </c>
      <c r="ES93" s="73">
        <f>M93</f>
        <v>60</v>
      </c>
      <c r="ET93" s="73">
        <f>O93</f>
        <v>0</v>
      </c>
      <c r="EU93" s="77">
        <f>V93</f>
        <v>0</v>
      </c>
      <c r="EV93" s="73">
        <f>T93</f>
        <v>0</v>
      </c>
    </row>
    <row r="94" spans="1:152" s="95" customFormat="1" ht="12.75">
      <c r="A94" s="68">
        <v>13</v>
      </c>
      <c r="B94" s="68" t="s">
        <v>50</v>
      </c>
      <c r="C94" s="54">
        <v>31.5</v>
      </c>
      <c r="D94" s="128">
        <v>10.3</v>
      </c>
      <c r="E94" s="107">
        <f t="shared" si="34"/>
        <v>27.61394101876676</v>
      </c>
      <c r="F94" s="108">
        <v>37.3</v>
      </c>
      <c r="G94" s="106">
        <f t="shared" si="27"/>
        <v>118.41269841269842</v>
      </c>
      <c r="H94" s="108">
        <v>17.3</v>
      </c>
      <c r="I94" s="73">
        <f t="shared" si="28"/>
        <v>46.38069705093834</v>
      </c>
      <c r="J94" s="69">
        <v>17.3</v>
      </c>
      <c r="K94" s="73">
        <f t="shared" si="29"/>
        <v>46.38069705093834</v>
      </c>
      <c r="L94" s="69">
        <v>17.3</v>
      </c>
      <c r="M94" s="73">
        <f t="shared" si="30"/>
        <v>46.38069705093834</v>
      </c>
      <c r="N94" s="69"/>
      <c r="O94" s="73">
        <f t="shared" si="31"/>
        <v>0</v>
      </c>
      <c r="P94" s="69"/>
      <c r="Q94" s="69"/>
      <c r="R94" s="69"/>
      <c r="S94" s="69"/>
      <c r="T94" s="73">
        <f t="shared" si="35"/>
        <v>0</v>
      </c>
      <c r="U94" s="69"/>
      <c r="V94" s="73">
        <f t="shared" si="32"/>
        <v>0</v>
      </c>
      <c r="W94" s="69">
        <v>20</v>
      </c>
      <c r="X94" s="71">
        <f t="shared" si="33"/>
        <v>53.61930294906166</v>
      </c>
      <c r="Y94" s="129"/>
      <c r="EE94" s="96"/>
      <c r="EL94" s="68">
        <v>13</v>
      </c>
      <c r="EM94" s="68" t="s">
        <v>50</v>
      </c>
      <c r="EN94" s="65">
        <v>118</v>
      </c>
      <c r="EO94" s="73">
        <v>28</v>
      </c>
      <c r="EP94" s="73">
        <f>X94</f>
        <v>53.61930294906166</v>
      </c>
      <c r="EQ94" s="73">
        <f>I94</f>
        <v>46.38069705093834</v>
      </c>
      <c r="ER94" s="73">
        <f>K94</f>
        <v>46.38069705093834</v>
      </c>
      <c r="ES94" s="73">
        <f>M94</f>
        <v>46.38069705093834</v>
      </c>
      <c r="ET94" s="73">
        <f>O94</f>
        <v>0</v>
      </c>
      <c r="EU94" s="77">
        <f>V94</f>
        <v>0</v>
      </c>
      <c r="EV94" s="73">
        <f>T94</f>
        <v>0</v>
      </c>
    </row>
    <row r="95" spans="1:152" s="95" customFormat="1" ht="12.75">
      <c r="A95" s="68">
        <v>14</v>
      </c>
      <c r="B95" s="68" t="s">
        <v>51</v>
      </c>
      <c r="C95" s="54">
        <v>44.5</v>
      </c>
      <c r="D95" s="128">
        <v>11.4</v>
      </c>
      <c r="E95" s="107">
        <f t="shared" si="34"/>
        <v>69.93865030674846</v>
      </c>
      <c r="F95" s="108">
        <v>16.3</v>
      </c>
      <c r="G95" s="106">
        <f t="shared" si="27"/>
        <v>36.62921348314607</v>
      </c>
      <c r="H95" s="108">
        <v>3.9</v>
      </c>
      <c r="I95" s="73">
        <f t="shared" si="28"/>
        <v>23.926380368098158</v>
      </c>
      <c r="J95" s="69">
        <v>3.9</v>
      </c>
      <c r="K95" s="73">
        <f t="shared" si="29"/>
        <v>23.926380368098158</v>
      </c>
      <c r="L95" s="69">
        <v>3.9</v>
      </c>
      <c r="M95" s="73">
        <f t="shared" si="30"/>
        <v>23.926380368098158</v>
      </c>
      <c r="N95" s="69"/>
      <c r="O95" s="73">
        <f t="shared" si="31"/>
        <v>0</v>
      </c>
      <c r="P95" s="69"/>
      <c r="Q95" s="69"/>
      <c r="R95" s="69"/>
      <c r="S95" s="69"/>
      <c r="T95" s="73">
        <f t="shared" si="35"/>
        <v>0</v>
      </c>
      <c r="U95" s="69"/>
      <c r="V95" s="73">
        <f t="shared" si="32"/>
        <v>0</v>
      </c>
      <c r="W95" s="69">
        <v>12.4</v>
      </c>
      <c r="X95" s="71">
        <f t="shared" si="33"/>
        <v>76.07361963190183</v>
      </c>
      <c r="Y95" s="129"/>
      <c r="EE95" s="96"/>
      <c r="EL95" s="68">
        <v>14</v>
      </c>
      <c r="EM95" s="68" t="s">
        <v>51</v>
      </c>
      <c r="EN95" s="65">
        <v>37</v>
      </c>
      <c r="EO95" s="73">
        <v>70</v>
      </c>
      <c r="EP95" s="73">
        <f>X95</f>
        <v>76.07361963190183</v>
      </c>
      <c r="EQ95" s="73">
        <f>I95</f>
        <v>23.926380368098158</v>
      </c>
      <c r="ER95" s="73">
        <f>K95</f>
        <v>23.926380368098158</v>
      </c>
      <c r="ES95" s="73">
        <f>M95</f>
        <v>23.926380368098158</v>
      </c>
      <c r="ET95" s="73">
        <f>O95</f>
        <v>0</v>
      </c>
      <c r="EU95" s="77">
        <f>V95</f>
        <v>0</v>
      </c>
      <c r="EV95" s="73">
        <f>T95</f>
        <v>0</v>
      </c>
    </row>
    <row r="96" spans="1:152" s="95" customFormat="1" ht="12.75">
      <c r="A96" s="68">
        <v>15</v>
      </c>
      <c r="B96" s="68" t="s">
        <v>52</v>
      </c>
      <c r="C96" s="54">
        <v>19.6</v>
      </c>
      <c r="D96" s="128">
        <v>0</v>
      </c>
      <c r="E96" s="107">
        <f t="shared" si="34"/>
        <v>0</v>
      </c>
      <c r="F96" s="108">
        <v>38.8</v>
      </c>
      <c r="G96" s="106">
        <f t="shared" si="27"/>
        <v>197.95918367346937</v>
      </c>
      <c r="H96" s="108">
        <v>23.4</v>
      </c>
      <c r="I96" s="73">
        <f t="shared" si="28"/>
        <v>60.30927835051546</v>
      </c>
      <c r="J96" s="69">
        <v>23.4</v>
      </c>
      <c r="K96" s="73">
        <f t="shared" si="29"/>
        <v>60.30927835051546</v>
      </c>
      <c r="L96" s="69">
        <v>23.4</v>
      </c>
      <c r="M96" s="73">
        <f t="shared" si="30"/>
        <v>60.30927835051546</v>
      </c>
      <c r="N96" s="69"/>
      <c r="O96" s="73">
        <f t="shared" si="31"/>
        <v>0</v>
      </c>
      <c r="P96" s="69"/>
      <c r="Q96" s="69"/>
      <c r="R96" s="69"/>
      <c r="S96" s="69"/>
      <c r="T96" s="73">
        <f t="shared" si="35"/>
        <v>0</v>
      </c>
      <c r="U96" s="69"/>
      <c r="V96" s="73">
        <f t="shared" si="32"/>
        <v>0</v>
      </c>
      <c r="W96" s="69">
        <v>15.4</v>
      </c>
      <c r="X96" s="71">
        <f t="shared" si="33"/>
        <v>39.69072164948454</v>
      </c>
      <c r="Y96" s="129"/>
      <c r="EE96" s="96"/>
      <c r="EL96" s="68">
        <v>15</v>
      </c>
      <c r="EM96" s="68" t="s">
        <v>52</v>
      </c>
      <c r="EN96" s="65">
        <v>198</v>
      </c>
      <c r="EO96" s="73">
        <v>0</v>
      </c>
      <c r="EP96" s="73">
        <f>X96</f>
        <v>39.69072164948454</v>
      </c>
      <c r="EQ96" s="73">
        <f>I96</f>
        <v>60.30927835051546</v>
      </c>
      <c r="ER96" s="73">
        <f>K96</f>
        <v>60.30927835051546</v>
      </c>
      <c r="ES96" s="73">
        <f>M96</f>
        <v>60.30927835051546</v>
      </c>
      <c r="ET96" s="73">
        <f>O96</f>
        <v>0</v>
      </c>
      <c r="EU96" s="77">
        <f>V96</f>
        <v>0</v>
      </c>
      <c r="EV96" s="73">
        <f>T96</f>
        <v>0</v>
      </c>
    </row>
    <row r="97" spans="1:152" s="95" customFormat="1" ht="12.75">
      <c r="A97" s="68">
        <v>16</v>
      </c>
      <c r="B97" s="68" t="s">
        <v>53</v>
      </c>
      <c r="C97" s="54">
        <v>47.9</v>
      </c>
      <c r="D97" s="128">
        <v>47.9</v>
      </c>
      <c r="E97" s="107">
        <f t="shared" si="34"/>
        <v>100</v>
      </c>
      <c r="F97" s="108">
        <v>47.9</v>
      </c>
      <c r="G97" s="106">
        <f t="shared" si="27"/>
        <v>100</v>
      </c>
      <c r="H97" s="108">
        <v>17.9</v>
      </c>
      <c r="I97" s="73">
        <f t="shared" si="28"/>
        <v>37.36951983298538</v>
      </c>
      <c r="J97" s="69">
        <v>17.9</v>
      </c>
      <c r="K97" s="73">
        <f t="shared" si="29"/>
        <v>37.36951983298538</v>
      </c>
      <c r="L97" s="69">
        <v>17.9</v>
      </c>
      <c r="M97" s="73">
        <f t="shared" si="30"/>
        <v>37.36951983298538</v>
      </c>
      <c r="N97" s="69"/>
      <c r="O97" s="73">
        <f t="shared" si="31"/>
        <v>0</v>
      </c>
      <c r="P97" s="69"/>
      <c r="Q97" s="69"/>
      <c r="R97" s="69"/>
      <c r="S97" s="69"/>
      <c r="T97" s="73">
        <f t="shared" si="35"/>
        <v>0</v>
      </c>
      <c r="U97" s="69"/>
      <c r="V97" s="73">
        <f t="shared" si="32"/>
        <v>0</v>
      </c>
      <c r="W97" s="69">
        <v>30</v>
      </c>
      <c r="X97" s="71">
        <f t="shared" si="33"/>
        <v>62.63048016701461</v>
      </c>
      <c r="Y97" s="129"/>
      <c r="EE97" s="96"/>
      <c r="EL97" s="68">
        <v>16</v>
      </c>
      <c r="EM97" s="68" t="s">
        <v>53</v>
      </c>
      <c r="EN97" s="65">
        <v>100</v>
      </c>
      <c r="EO97" s="73">
        <v>100</v>
      </c>
      <c r="EP97" s="73">
        <f>X97</f>
        <v>62.63048016701461</v>
      </c>
      <c r="EQ97" s="73">
        <f>I97</f>
        <v>37.36951983298538</v>
      </c>
      <c r="ER97" s="73">
        <f>K97</f>
        <v>37.36951983298538</v>
      </c>
      <c r="ES97" s="73">
        <f>M97</f>
        <v>37.36951983298538</v>
      </c>
      <c r="ET97" s="73">
        <f>O97</f>
        <v>0</v>
      </c>
      <c r="EU97" s="77">
        <f>V97</f>
        <v>0</v>
      </c>
      <c r="EV97" s="73">
        <f>T97</f>
        <v>0</v>
      </c>
    </row>
    <row r="98" spans="1:152" s="95" customFormat="1" ht="12.75">
      <c r="A98" s="68">
        <v>17</v>
      </c>
      <c r="B98" s="68" t="s">
        <v>54</v>
      </c>
      <c r="C98" s="54">
        <v>20.2</v>
      </c>
      <c r="D98" s="128">
        <v>10</v>
      </c>
      <c r="E98" s="107">
        <f t="shared" si="34"/>
        <v>70.42253521126761</v>
      </c>
      <c r="F98" s="108">
        <v>14.2</v>
      </c>
      <c r="G98" s="106">
        <f t="shared" si="27"/>
        <v>70.29702970297029</v>
      </c>
      <c r="H98" s="108">
        <v>11.5</v>
      </c>
      <c r="I98" s="73">
        <f t="shared" si="28"/>
        <v>80.98591549295774</v>
      </c>
      <c r="J98" s="69">
        <v>11.5</v>
      </c>
      <c r="K98" s="73">
        <f t="shared" si="29"/>
        <v>80.98591549295774</v>
      </c>
      <c r="L98" s="69">
        <v>11.5</v>
      </c>
      <c r="M98" s="73">
        <f t="shared" si="30"/>
        <v>80.98591549295774</v>
      </c>
      <c r="N98" s="69"/>
      <c r="O98" s="73">
        <f t="shared" si="31"/>
        <v>0</v>
      </c>
      <c r="P98" s="69"/>
      <c r="Q98" s="69"/>
      <c r="R98" s="69"/>
      <c r="S98" s="69"/>
      <c r="T98" s="73">
        <f t="shared" si="35"/>
        <v>0</v>
      </c>
      <c r="U98" s="69"/>
      <c r="V98" s="73">
        <f t="shared" si="32"/>
        <v>0</v>
      </c>
      <c r="W98" s="69">
        <v>2.7</v>
      </c>
      <c r="X98" s="71">
        <f t="shared" si="33"/>
        <v>19.014084507042256</v>
      </c>
      <c r="Y98" s="129"/>
      <c r="EE98" s="96"/>
      <c r="EL98" s="68">
        <v>17</v>
      </c>
      <c r="EM98" s="68" t="s">
        <v>54</v>
      </c>
      <c r="EN98" s="65">
        <v>70</v>
      </c>
      <c r="EO98" s="73">
        <v>70</v>
      </c>
      <c r="EP98" s="73">
        <f>X98</f>
        <v>19.014084507042256</v>
      </c>
      <c r="EQ98" s="73">
        <f>I98</f>
        <v>80.98591549295774</v>
      </c>
      <c r="ER98" s="73">
        <f>K98</f>
        <v>80.98591549295774</v>
      </c>
      <c r="ES98" s="73">
        <f>M98</f>
        <v>80.98591549295774</v>
      </c>
      <c r="ET98" s="73">
        <f>O98</f>
        <v>0</v>
      </c>
      <c r="EU98" s="77">
        <f>V98</f>
        <v>0</v>
      </c>
      <c r="EV98" s="73">
        <f>T98</f>
        <v>0</v>
      </c>
    </row>
    <row r="99" spans="1:152" s="95" customFormat="1" ht="12.75">
      <c r="A99" s="68">
        <v>18</v>
      </c>
      <c r="B99" s="68" t="s">
        <v>55</v>
      </c>
      <c r="C99" s="54">
        <v>0</v>
      </c>
      <c r="D99" s="128">
        <v>16.7</v>
      </c>
      <c r="E99" s="107">
        <f t="shared" si="34"/>
        <v>34.22131147540984</v>
      </c>
      <c r="F99" s="108">
        <v>48.8</v>
      </c>
      <c r="G99" s="106" t="e">
        <f t="shared" si="27"/>
        <v>#DIV/0!</v>
      </c>
      <c r="H99" s="108">
        <v>23.6</v>
      </c>
      <c r="I99" s="73">
        <f t="shared" si="28"/>
        <v>48.360655737704924</v>
      </c>
      <c r="J99" s="69">
        <v>23.6</v>
      </c>
      <c r="K99" s="73">
        <f t="shared" si="29"/>
        <v>48.360655737704924</v>
      </c>
      <c r="L99" s="69">
        <v>23.6</v>
      </c>
      <c r="M99" s="73">
        <f t="shared" si="30"/>
        <v>48.360655737704924</v>
      </c>
      <c r="N99" s="69"/>
      <c r="O99" s="73">
        <f t="shared" si="31"/>
        <v>0</v>
      </c>
      <c r="P99" s="69"/>
      <c r="Q99" s="69"/>
      <c r="R99" s="69"/>
      <c r="S99" s="69"/>
      <c r="T99" s="73">
        <f t="shared" si="35"/>
        <v>0</v>
      </c>
      <c r="U99" s="69"/>
      <c r="V99" s="73">
        <f t="shared" si="32"/>
        <v>0</v>
      </c>
      <c r="W99" s="69">
        <v>25.2</v>
      </c>
      <c r="X99" s="71">
        <f t="shared" si="33"/>
        <v>51.63934426229508</v>
      </c>
      <c r="Y99" s="129"/>
      <c r="EE99" s="96"/>
      <c r="EL99" s="68">
        <v>18</v>
      </c>
      <c r="EM99" s="68" t="s">
        <v>55</v>
      </c>
      <c r="EN99" s="65">
        <v>0</v>
      </c>
      <c r="EO99" s="73">
        <v>34</v>
      </c>
      <c r="EP99" s="73">
        <f>X99</f>
        <v>51.63934426229508</v>
      </c>
      <c r="EQ99" s="73">
        <f>I99</f>
        <v>48.360655737704924</v>
      </c>
      <c r="ER99" s="73">
        <f>K99</f>
        <v>48.360655737704924</v>
      </c>
      <c r="ES99" s="73">
        <f>M99</f>
        <v>48.360655737704924</v>
      </c>
      <c r="ET99" s="73">
        <f>O99</f>
        <v>0</v>
      </c>
      <c r="EU99" s="77">
        <f>V99</f>
        <v>0</v>
      </c>
      <c r="EV99" s="73">
        <f>T99</f>
        <v>0</v>
      </c>
    </row>
    <row r="100" spans="1:152" s="95" customFormat="1" ht="12.75">
      <c r="A100" s="68">
        <v>19</v>
      </c>
      <c r="B100" s="68" t="s">
        <v>56</v>
      </c>
      <c r="C100" s="54">
        <v>20</v>
      </c>
      <c r="D100" s="128">
        <v>12.2</v>
      </c>
      <c r="E100" s="107">
        <f t="shared" si="34"/>
        <v>22.141560798548095</v>
      </c>
      <c r="F100" s="108">
        <v>55.1</v>
      </c>
      <c r="G100" s="106">
        <f t="shared" si="27"/>
        <v>275.5</v>
      </c>
      <c r="H100" s="108">
        <v>20.2</v>
      </c>
      <c r="I100" s="73">
        <f t="shared" si="28"/>
        <v>36.6606170598911</v>
      </c>
      <c r="J100" s="69">
        <v>17.9</v>
      </c>
      <c r="K100" s="73">
        <f t="shared" si="29"/>
        <v>32.48638838475499</v>
      </c>
      <c r="L100" s="69">
        <v>17.9</v>
      </c>
      <c r="M100" s="73">
        <f t="shared" si="30"/>
        <v>32.48638838475499</v>
      </c>
      <c r="N100" s="69"/>
      <c r="O100" s="73">
        <f t="shared" si="31"/>
        <v>0</v>
      </c>
      <c r="P100" s="69"/>
      <c r="Q100" s="69"/>
      <c r="R100" s="69"/>
      <c r="S100" s="69"/>
      <c r="T100" s="73">
        <f t="shared" si="35"/>
        <v>0</v>
      </c>
      <c r="U100" s="69"/>
      <c r="V100" s="73">
        <f t="shared" si="32"/>
        <v>0</v>
      </c>
      <c r="W100" s="69">
        <v>34.9</v>
      </c>
      <c r="X100" s="71">
        <f t="shared" si="33"/>
        <v>63.33938294010889</v>
      </c>
      <c r="Y100" s="129"/>
      <c r="EE100" s="96"/>
      <c r="EL100" s="68">
        <v>19</v>
      </c>
      <c r="EM100" s="68" t="s">
        <v>56</v>
      </c>
      <c r="EN100" s="65">
        <v>276</v>
      </c>
      <c r="EO100" s="73">
        <v>22</v>
      </c>
      <c r="EP100" s="73">
        <f>X100</f>
        <v>63.33938294010889</v>
      </c>
      <c r="EQ100" s="73">
        <v>37</v>
      </c>
      <c r="ER100" s="73">
        <f>K100</f>
        <v>32.48638838475499</v>
      </c>
      <c r="ES100" s="73">
        <f>M100</f>
        <v>32.48638838475499</v>
      </c>
      <c r="ET100" s="73">
        <f>O100</f>
        <v>0</v>
      </c>
      <c r="EU100" s="77">
        <f>V100</f>
        <v>0</v>
      </c>
      <c r="EV100" s="73">
        <f>T100</f>
        <v>0</v>
      </c>
    </row>
    <row r="101" spans="1:152" s="95" customFormat="1" ht="12.75">
      <c r="A101" s="68">
        <v>20</v>
      </c>
      <c r="B101" s="68" t="s">
        <v>57</v>
      </c>
      <c r="C101" s="54">
        <v>32.9</v>
      </c>
      <c r="D101" s="128">
        <v>0</v>
      </c>
      <c r="E101" s="107">
        <f t="shared" si="34"/>
        <v>0</v>
      </c>
      <c r="F101" s="108">
        <v>5</v>
      </c>
      <c r="G101" s="106">
        <f t="shared" si="27"/>
        <v>15.19756838905775</v>
      </c>
      <c r="H101" s="108">
        <v>0</v>
      </c>
      <c r="I101" s="73">
        <f t="shared" si="28"/>
        <v>0</v>
      </c>
      <c r="J101" s="69"/>
      <c r="K101" s="73">
        <f t="shared" si="29"/>
        <v>0</v>
      </c>
      <c r="L101" s="69"/>
      <c r="M101" s="73">
        <f t="shared" si="30"/>
        <v>0</v>
      </c>
      <c r="N101" s="69"/>
      <c r="O101" s="73">
        <f t="shared" si="31"/>
        <v>0</v>
      </c>
      <c r="P101" s="69"/>
      <c r="Q101" s="69"/>
      <c r="R101" s="69"/>
      <c r="S101" s="69"/>
      <c r="T101" s="73">
        <f t="shared" si="35"/>
        <v>0</v>
      </c>
      <c r="U101" s="69"/>
      <c r="V101" s="73">
        <f t="shared" si="32"/>
        <v>0</v>
      </c>
      <c r="W101" s="69">
        <v>5</v>
      </c>
      <c r="X101" s="71">
        <f t="shared" si="33"/>
        <v>100</v>
      </c>
      <c r="Y101" s="129"/>
      <c r="EE101" s="96"/>
      <c r="EL101" s="68">
        <v>20</v>
      </c>
      <c r="EM101" s="68" t="s">
        <v>57</v>
      </c>
      <c r="EN101" s="65">
        <v>15</v>
      </c>
      <c r="EO101" s="73">
        <v>0</v>
      </c>
      <c r="EP101" s="73">
        <f>X101</f>
        <v>100</v>
      </c>
      <c r="EQ101" s="73">
        <f>I101</f>
        <v>0</v>
      </c>
      <c r="ER101" s="73">
        <f>K101</f>
        <v>0</v>
      </c>
      <c r="ES101" s="73">
        <f>M101</f>
        <v>0</v>
      </c>
      <c r="ET101" s="73">
        <f>O101</f>
        <v>0</v>
      </c>
      <c r="EU101" s="77">
        <f>V101</f>
        <v>0</v>
      </c>
      <c r="EV101" s="73">
        <f>T101</f>
        <v>0</v>
      </c>
    </row>
    <row r="102" spans="1:152" s="95" customFormat="1" ht="12.75">
      <c r="A102" s="68">
        <v>21</v>
      </c>
      <c r="B102" s="68" t="s">
        <v>58</v>
      </c>
      <c r="C102" s="54">
        <v>24</v>
      </c>
      <c r="D102" s="128">
        <v>0</v>
      </c>
      <c r="E102" s="107">
        <f t="shared" si="34"/>
        <v>0</v>
      </c>
      <c r="F102" s="108">
        <v>20</v>
      </c>
      <c r="G102" s="106">
        <f t="shared" si="27"/>
        <v>83.33333333333334</v>
      </c>
      <c r="H102" s="108">
        <v>20</v>
      </c>
      <c r="I102" s="73">
        <f t="shared" si="28"/>
        <v>100</v>
      </c>
      <c r="J102" s="69">
        <v>20</v>
      </c>
      <c r="K102" s="73">
        <f t="shared" si="29"/>
        <v>100</v>
      </c>
      <c r="L102" s="69">
        <v>20</v>
      </c>
      <c r="M102" s="73">
        <f t="shared" si="30"/>
        <v>100</v>
      </c>
      <c r="N102" s="69">
        <v>3</v>
      </c>
      <c r="O102" s="73">
        <f t="shared" si="31"/>
        <v>15</v>
      </c>
      <c r="P102" s="69"/>
      <c r="Q102" s="69"/>
      <c r="R102" s="69">
        <v>3</v>
      </c>
      <c r="S102" s="69"/>
      <c r="T102" s="73">
        <f t="shared" si="35"/>
        <v>0</v>
      </c>
      <c r="U102" s="69"/>
      <c r="V102" s="73">
        <f t="shared" si="32"/>
        <v>0</v>
      </c>
      <c r="W102" s="69">
        <v>0</v>
      </c>
      <c r="X102" s="71">
        <f t="shared" si="33"/>
        <v>0</v>
      </c>
      <c r="Y102" s="129"/>
      <c r="EE102" s="96"/>
      <c r="EL102" s="68">
        <v>21</v>
      </c>
      <c r="EM102" s="68" t="s">
        <v>58</v>
      </c>
      <c r="EN102" s="65">
        <v>83</v>
      </c>
      <c r="EO102" s="73">
        <v>0</v>
      </c>
      <c r="EP102" s="73">
        <f>X102</f>
        <v>0</v>
      </c>
      <c r="EQ102" s="73">
        <f>I102</f>
        <v>100</v>
      </c>
      <c r="ER102" s="73">
        <f>K102</f>
        <v>100</v>
      </c>
      <c r="ES102" s="73">
        <f>M102</f>
        <v>100</v>
      </c>
      <c r="ET102" s="73">
        <f>O102</f>
        <v>15</v>
      </c>
      <c r="EU102" s="77">
        <f>V102</f>
        <v>0</v>
      </c>
      <c r="EV102" s="73">
        <f>T102</f>
        <v>0</v>
      </c>
    </row>
    <row r="103" spans="1:152" s="95" customFormat="1" ht="12.75">
      <c r="A103" s="68">
        <v>22</v>
      </c>
      <c r="B103" s="68" t="s">
        <v>59</v>
      </c>
      <c r="C103" s="54">
        <v>24.6</v>
      </c>
      <c r="D103" s="128">
        <v>14.2</v>
      </c>
      <c r="E103" s="107">
        <f t="shared" si="34"/>
        <v>35.858585858585855</v>
      </c>
      <c r="F103" s="108">
        <v>39.6</v>
      </c>
      <c r="G103" s="106">
        <f t="shared" si="27"/>
        <v>160.97560975609755</v>
      </c>
      <c r="H103" s="108">
        <v>39.6</v>
      </c>
      <c r="I103" s="73">
        <f t="shared" si="28"/>
        <v>100</v>
      </c>
      <c r="J103" s="69">
        <v>37.5</v>
      </c>
      <c r="K103" s="73">
        <f t="shared" si="29"/>
        <v>94.69696969696969</v>
      </c>
      <c r="L103" s="69">
        <v>37.5</v>
      </c>
      <c r="M103" s="73">
        <f t="shared" si="30"/>
        <v>94.69696969696969</v>
      </c>
      <c r="N103" s="69">
        <v>20.5</v>
      </c>
      <c r="O103" s="73">
        <f t="shared" si="31"/>
        <v>51.76767676767676</v>
      </c>
      <c r="P103" s="69">
        <v>20</v>
      </c>
      <c r="Q103" s="69">
        <v>0.5</v>
      </c>
      <c r="R103" s="69"/>
      <c r="S103" s="69">
        <v>20</v>
      </c>
      <c r="T103" s="73">
        <f t="shared" si="35"/>
        <v>50.505050505050505</v>
      </c>
      <c r="U103" s="69">
        <v>7.4</v>
      </c>
      <c r="V103" s="73">
        <f t="shared" si="32"/>
        <v>18.68686868686869</v>
      </c>
      <c r="W103" s="69">
        <v>0</v>
      </c>
      <c r="X103" s="71">
        <f t="shared" si="33"/>
        <v>0</v>
      </c>
      <c r="Y103" s="129"/>
      <c r="EE103" s="96"/>
      <c r="EL103" s="68">
        <v>22</v>
      </c>
      <c r="EM103" s="68" t="s">
        <v>59</v>
      </c>
      <c r="EN103" s="65">
        <v>161</v>
      </c>
      <c r="EO103" s="73">
        <v>36</v>
      </c>
      <c r="EP103" s="73">
        <f>X103</f>
        <v>0</v>
      </c>
      <c r="EQ103" s="73">
        <f>I103</f>
        <v>100</v>
      </c>
      <c r="ER103" s="73">
        <f>K103</f>
        <v>94.69696969696969</v>
      </c>
      <c r="ES103" s="73">
        <f>M103</f>
        <v>94.69696969696969</v>
      </c>
      <c r="ET103" s="73">
        <f>O103</f>
        <v>51.76767676767676</v>
      </c>
      <c r="EU103" s="77">
        <f>V103</f>
        <v>18.68686868686869</v>
      </c>
      <c r="EV103" s="73">
        <f>T103</f>
        <v>50.505050505050505</v>
      </c>
    </row>
    <row r="104" spans="1:152" s="95" customFormat="1" ht="12.75">
      <c r="A104" s="68">
        <v>23</v>
      </c>
      <c r="B104" s="68" t="s">
        <v>60</v>
      </c>
      <c r="C104" s="54">
        <v>15</v>
      </c>
      <c r="D104" s="128"/>
      <c r="E104" s="107" t="e">
        <f t="shared" si="34"/>
        <v>#DIV/0!</v>
      </c>
      <c r="F104" s="108"/>
      <c r="G104" s="106">
        <f t="shared" si="27"/>
        <v>0</v>
      </c>
      <c r="H104" s="108"/>
      <c r="I104" s="73" t="e">
        <f t="shared" si="28"/>
        <v>#DIV/0!</v>
      </c>
      <c r="J104" s="69"/>
      <c r="K104" s="73" t="e">
        <f t="shared" si="29"/>
        <v>#DIV/0!</v>
      </c>
      <c r="L104" s="69"/>
      <c r="M104" s="73" t="e">
        <f t="shared" si="30"/>
        <v>#DIV/0!</v>
      </c>
      <c r="N104" s="69"/>
      <c r="O104" s="73" t="e">
        <f t="shared" si="31"/>
        <v>#DIV/0!</v>
      </c>
      <c r="P104" s="69"/>
      <c r="Q104" s="69"/>
      <c r="R104" s="69"/>
      <c r="S104" s="69"/>
      <c r="T104" s="73" t="e">
        <f t="shared" si="35"/>
        <v>#DIV/0!</v>
      </c>
      <c r="U104" s="69"/>
      <c r="V104" s="73" t="e">
        <f t="shared" si="32"/>
        <v>#DIV/0!</v>
      </c>
      <c r="W104" s="69"/>
      <c r="X104" s="71" t="e">
        <f t="shared" si="33"/>
        <v>#DIV/0!</v>
      </c>
      <c r="Y104" s="129"/>
      <c r="EE104" s="96"/>
      <c r="EL104" s="68">
        <v>23</v>
      </c>
      <c r="EM104" s="68" t="s">
        <v>60</v>
      </c>
      <c r="EN104" s="65">
        <v>0</v>
      </c>
      <c r="EO104" s="73">
        <v>0</v>
      </c>
      <c r="EP104" s="73" t="e">
        <f>X104</f>
        <v>#DIV/0!</v>
      </c>
      <c r="EQ104" s="73" t="e">
        <f>I104</f>
        <v>#DIV/0!</v>
      </c>
      <c r="ER104" s="73" t="e">
        <f>K104</f>
        <v>#DIV/0!</v>
      </c>
      <c r="ES104" s="73" t="e">
        <f>M104</f>
        <v>#DIV/0!</v>
      </c>
      <c r="ET104" s="73" t="e">
        <f>O104</f>
        <v>#DIV/0!</v>
      </c>
      <c r="EU104" s="77" t="e">
        <f>V104</f>
        <v>#DIV/0!</v>
      </c>
      <c r="EV104" s="73" t="e">
        <f>T104</f>
        <v>#DIV/0!</v>
      </c>
    </row>
    <row r="105" spans="1:152" s="95" customFormat="1" ht="12.75">
      <c r="A105" s="68">
        <v>24</v>
      </c>
      <c r="B105" s="68" t="s">
        <v>61</v>
      </c>
      <c r="C105" s="54">
        <v>43</v>
      </c>
      <c r="D105" s="128"/>
      <c r="E105" s="107" t="e">
        <f t="shared" si="34"/>
        <v>#DIV/0!</v>
      </c>
      <c r="F105" s="108"/>
      <c r="G105" s="106">
        <f t="shared" si="27"/>
        <v>0</v>
      </c>
      <c r="H105" s="108"/>
      <c r="I105" s="73" t="e">
        <f t="shared" si="28"/>
        <v>#DIV/0!</v>
      </c>
      <c r="J105" s="69"/>
      <c r="K105" s="73" t="e">
        <f t="shared" si="29"/>
        <v>#DIV/0!</v>
      </c>
      <c r="L105" s="69"/>
      <c r="M105" s="73" t="e">
        <f t="shared" si="30"/>
        <v>#DIV/0!</v>
      </c>
      <c r="N105" s="69"/>
      <c r="O105" s="73" t="e">
        <f t="shared" si="31"/>
        <v>#DIV/0!</v>
      </c>
      <c r="P105" s="69"/>
      <c r="Q105" s="69"/>
      <c r="R105" s="69"/>
      <c r="S105" s="69"/>
      <c r="T105" s="73" t="e">
        <f t="shared" si="35"/>
        <v>#DIV/0!</v>
      </c>
      <c r="U105" s="69"/>
      <c r="V105" s="73" t="e">
        <f t="shared" si="32"/>
        <v>#DIV/0!</v>
      </c>
      <c r="W105" s="69"/>
      <c r="X105" s="71" t="e">
        <f t="shared" si="33"/>
        <v>#DIV/0!</v>
      </c>
      <c r="Y105" s="129"/>
      <c r="EE105" s="96"/>
      <c r="EL105" s="68">
        <v>24</v>
      </c>
      <c r="EM105" s="68" t="s">
        <v>61</v>
      </c>
      <c r="EN105" s="65">
        <v>0</v>
      </c>
      <c r="EO105" s="73">
        <v>0</v>
      </c>
      <c r="EP105" s="73" t="e">
        <f>X105</f>
        <v>#DIV/0!</v>
      </c>
      <c r="EQ105" s="73" t="e">
        <f>I105</f>
        <v>#DIV/0!</v>
      </c>
      <c r="ER105" s="73" t="e">
        <f>K105</f>
        <v>#DIV/0!</v>
      </c>
      <c r="ES105" s="73" t="e">
        <f>M105</f>
        <v>#DIV/0!</v>
      </c>
      <c r="ET105" s="73" t="e">
        <f>O105</f>
        <v>#DIV/0!</v>
      </c>
      <c r="EU105" s="77" t="e">
        <f>V105</f>
        <v>#DIV/0!</v>
      </c>
      <c r="EV105" s="73" t="e">
        <f>T105</f>
        <v>#DIV/0!</v>
      </c>
    </row>
    <row r="106" spans="1:152" s="95" customFormat="1" ht="12.75">
      <c r="A106" s="68">
        <v>25</v>
      </c>
      <c r="B106" s="68" t="s">
        <v>62</v>
      </c>
      <c r="C106" s="54">
        <v>2.4</v>
      </c>
      <c r="D106" s="128"/>
      <c r="E106" s="107" t="e">
        <f t="shared" si="34"/>
        <v>#DIV/0!</v>
      </c>
      <c r="F106" s="108"/>
      <c r="G106" s="106">
        <f t="shared" si="27"/>
        <v>0</v>
      </c>
      <c r="H106" s="108"/>
      <c r="I106" s="73" t="e">
        <f t="shared" si="28"/>
        <v>#DIV/0!</v>
      </c>
      <c r="J106" s="69"/>
      <c r="K106" s="73" t="e">
        <f t="shared" si="29"/>
        <v>#DIV/0!</v>
      </c>
      <c r="L106" s="69"/>
      <c r="M106" s="73" t="e">
        <f t="shared" si="30"/>
        <v>#DIV/0!</v>
      </c>
      <c r="N106" s="69"/>
      <c r="O106" s="73" t="e">
        <f t="shared" si="31"/>
        <v>#DIV/0!</v>
      </c>
      <c r="P106" s="69"/>
      <c r="Q106" s="69"/>
      <c r="R106" s="69"/>
      <c r="S106" s="69"/>
      <c r="T106" s="73" t="e">
        <f t="shared" si="35"/>
        <v>#DIV/0!</v>
      </c>
      <c r="U106" s="69"/>
      <c r="V106" s="73" t="e">
        <f t="shared" si="32"/>
        <v>#DIV/0!</v>
      </c>
      <c r="W106" s="69"/>
      <c r="X106" s="71" t="e">
        <f t="shared" si="33"/>
        <v>#DIV/0!</v>
      </c>
      <c r="Y106" s="129"/>
      <c r="EE106" s="96"/>
      <c r="EL106" s="68">
        <v>25</v>
      </c>
      <c r="EM106" s="68" t="s">
        <v>62</v>
      </c>
      <c r="EN106" s="65">
        <v>0</v>
      </c>
      <c r="EO106" s="73">
        <v>0</v>
      </c>
      <c r="EP106" s="73" t="e">
        <f>X106</f>
        <v>#DIV/0!</v>
      </c>
      <c r="EQ106" s="73" t="e">
        <f>I106</f>
        <v>#DIV/0!</v>
      </c>
      <c r="ER106" s="73" t="e">
        <f>K106</f>
        <v>#DIV/0!</v>
      </c>
      <c r="ES106" s="73" t="e">
        <f>M106</f>
        <v>#DIV/0!</v>
      </c>
      <c r="ET106" s="73" t="e">
        <f>O106</f>
        <v>#DIV/0!</v>
      </c>
      <c r="EU106" s="77" t="e">
        <f>V106</f>
        <v>#DIV/0!</v>
      </c>
      <c r="EV106" s="73" t="e">
        <f>T106</f>
        <v>#DIV/0!</v>
      </c>
    </row>
    <row r="107" spans="1:152" s="95" customFormat="1" ht="12.75">
      <c r="A107" s="80"/>
      <c r="B107" s="80" t="s">
        <v>63</v>
      </c>
      <c r="C107" s="89">
        <f>SUM(C82:C106)</f>
        <v>742.85</v>
      </c>
      <c r="D107" s="79">
        <f>SUM(D82:D106)</f>
        <v>197.19999999999996</v>
      </c>
      <c r="E107" s="107">
        <f t="shared" si="34"/>
        <v>37.44066831213213</v>
      </c>
      <c r="F107" s="111">
        <f>SUM(F82:F106)</f>
        <v>526.7</v>
      </c>
      <c r="G107" s="106">
        <f t="shared" si="27"/>
        <v>70.90260483273877</v>
      </c>
      <c r="H107" s="111">
        <f>SUM(H82:H106)</f>
        <v>327.70000000000005</v>
      </c>
      <c r="I107" s="106">
        <f>SUM(H107/F107)*100</f>
        <v>62.217581165749</v>
      </c>
      <c r="J107" s="75">
        <f>SUM(J82:J106)</f>
        <v>314.40000000000003</v>
      </c>
      <c r="K107" s="71">
        <f t="shared" si="29"/>
        <v>59.692424530093035</v>
      </c>
      <c r="L107" s="75">
        <f>SUM(L82:L106)</f>
        <v>288.6</v>
      </c>
      <c r="M107" s="106">
        <f>SUM(L107/F107)*100</f>
        <v>54.79400037972281</v>
      </c>
      <c r="N107" s="75">
        <f>SUM(N82:N106)</f>
        <v>54.4</v>
      </c>
      <c r="O107" s="73">
        <f>SUM(N107/F107)*100</f>
        <v>10.328460224036453</v>
      </c>
      <c r="P107" s="75">
        <f>SUM(P82:P106)</f>
        <v>22.6</v>
      </c>
      <c r="Q107" s="75">
        <f>SUM(Q82:Q106)</f>
        <v>10.8</v>
      </c>
      <c r="R107" s="75">
        <f>SUM(R82:R106)</f>
        <v>21</v>
      </c>
      <c r="S107" s="75">
        <f>SUM(S82:S106)</f>
        <v>20</v>
      </c>
      <c r="T107" s="73">
        <f>SUM(S107/F107)*100</f>
        <v>3.797228023542813</v>
      </c>
      <c r="U107" s="75">
        <f>SUM(U82:U106)</f>
        <v>7.9</v>
      </c>
      <c r="V107" s="73">
        <f>SUM(U107/H107)*100</f>
        <v>2.4107415318889225</v>
      </c>
      <c r="W107" s="75">
        <f>SUM(W82:W106)</f>
        <v>199</v>
      </c>
      <c r="X107" s="71">
        <f>SUM(W107/F107)*100</f>
        <v>37.78241883425099</v>
      </c>
      <c r="Y107" s="129"/>
      <c r="EE107" s="96"/>
      <c r="EL107" s="156" t="s">
        <v>64</v>
      </c>
      <c r="EM107" s="157"/>
      <c r="EN107" s="79">
        <v>71</v>
      </c>
      <c r="EO107" s="134">
        <v>37</v>
      </c>
      <c r="EP107" s="86">
        <f>X107</f>
        <v>37.78241883425099</v>
      </c>
      <c r="EQ107" s="86">
        <f>I107</f>
        <v>62.217581165749</v>
      </c>
      <c r="ER107" s="86">
        <f>K107</f>
        <v>59.692424530093035</v>
      </c>
      <c r="ES107" s="86">
        <f>M107</f>
        <v>54.79400037972281</v>
      </c>
      <c r="ET107" s="86">
        <f>O107</f>
        <v>10.328460224036453</v>
      </c>
      <c r="EU107" s="87">
        <f>V107</f>
        <v>2.4107415318889225</v>
      </c>
      <c r="EV107" s="86">
        <f>T107</f>
        <v>3.797228023542813</v>
      </c>
    </row>
    <row r="108" spans="1:152" s="95" customFormat="1" ht="12.75">
      <c r="A108" s="112"/>
      <c r="B108" s="119" t="s">
        <v>101</v>
      </c>
      <c r="C108" s="89">
        <v>1064.8</v>
      </c>
      <c r="D108" s="128">
        <v>57.7</v>
      </c>
      <c r="E108" s="107">
        <f t="shared" si="34"/>
        <v>8.628682518319126</v>
      </c>
      <c r="F108" s="111">
        <v>668.7</v>
      </c>
      <c r="G108" s="106">
        <f t="shared" si="27"/>
        <v>62.80052592036064</v>
      </c>
      <c r="H108" s="75">
        <v>409.6</v>
      </c>
      <c r="I108" s="106">
        <f>SUM(H108/F108)*100</f>
        <v>61.253177807686555</v>
      </c>
      <c r="J108" s="75">
        <v>398.9</v>
      </c>
      <c r="K108" s="71">
        <f t="shared" si="29"/>
        <v>59.65305817257365</v>
      </c>
      <c r="L108" s="75">
        <v>371.6</v>
      </c>
      <c r="M108" s="106">
        <f>SUM(L108/F108)*100</f>
        <v>55.57050994466876</v>
      </c>
      <c r="N108" s="75">
        <v>47.8</v>
      </c>
      <c r="O108" s="73">
        <f>SUM(N108/F108)*100</f>
        <v>7.148197996111858</v>
      </c>
      <c r="P108" s="75">
        <v>11.3</v>
      </c>
      <c r="Q108" s="75">
        <v>26.8</v>
      </c>
      <c r="R108" s="75">
        <v>9.7</v>
      </c>
      <c r="S108" s="75">
        <v>6.2</v>
      </c>
      <c r="T108" s="73">
        <f>SUM(S108/F108)*100</f>
        <v>0.9271721250186931</v>
      </c>
      <c r="U108" s="75">
        <v>6.1</v>
      </c>
      <c r="V108" s="73">
        <f>SUM(U108/H108)*100</f>
        <v>1.4892578124999998</v>
      </c>
      <c r="W108" s="75">
        <v>259.2</v>
      </c>
      <c r="X108" s="71">
        <f>SUM(W108/F108)*100</f>
        <v>38.761776581426645</v>
      </c>
      <c r="Y108" s="129"/>
      <c r="EE108" s="96"/>
      <c r="EL108" s="154" t="s">
        <v>116</v>
      </c>
      <c r="EM108" s="155"/>
      <c r="EN108" s="9">
        <v>63</v>
      </c>
      <c r="EO108" s="9">
        <v>9</v>
      </c>
      <c r="EP108" s="86">
        <v>39</v>
      </c>
      <c r="EQ108" s="86">
        <v>61</v>
      </c>
      <c r="ER108" s="86">
        <v>60</v>
      </c>
      <c r="ES108" s="86">
        <v>56</v>
      </c>
      <c r="ET108" s="86">
        <v>7</v>
      </c>
      <c r="EU108" s="87">
        <v>1</v>
      </c>
      <c r="EV108" s="86">
        <v>1</v>
      </c>
    </row>
    <row r="109" spans="1:152" s="95" customFormat="1" ht="12.75">
      <c r="A109" s="118"/>
      <c r="B109" s="119" t="s">
        <v>96</v>
      </c>
      <c r="C109" s="89">
        <v>910.3</v>
      </c>
      <c r="D109" s="128"/>
      <c r="E109" s="107">
        <f t="shared" si="34"/>
        <v>0</v>
      </c>
      <c r="F109" s="111">
        <v>598.4</v>
      </c>
      <c r="G109" s="106">
        <f t="shared" si="27"/>
        <v>65.73657036141931</v>
      </c>
      <c r="H109" s="75">
        <v>388</v>
      </c>
      <c r="I109" s="106">
        <f>SUM(H109/F109)*100</f>
        <v>64.83957219251337</v>
      </c>
      <c r="J109" s="75">
        <v>370.5</v>
      </c>
      <c r="K109" s="71">
        <f t="shared" si="29"/>
        <v>61.91510695187166</v>
      </c>
      <c r="L109" s="75">
        <v>293.5</v>
      </c>
      <c r="M109" s="106">
        <f>SUM(L109/F109)*100</f>
        <v>49.04745989304813</v>
      </c>
      <c r="N109" s="75">
        <v>30.5</v>
      </c>
      <c r="O109" s="73">
        <f>SUM(N109/F109)*100</f>
        <v>5.09692513368984</v>
      </c>
      <c r="P109" s="111">
        <v>8.1</v>
      </c>
      <c r="Q109" s="115">
        <v>17.4</v>
      </c>
      <c r="R109" s="115">
        <v>3.6</v>
      </c>
      <c r="S109" s="75">
        <v>0</v>
      </c>
      <c r="T109" s="73">
        <f>SUM(S109/F109)*100</f>
        <v>0</v>
      </c>
      <c r="U109" s="115">
        <v>10.6</v>
      </c>
      <c r="V109" s="73">
        <f>SUM(U109/H109)*100</f>
        <v>2.731958762886598</v>
      </c>
      <c r="W109" s="75">
        <v>210.4</v>
      </c>
      <c r="X109" s="71">
        <f>SUM(W109/F109)*100</f>
        <v>35.160427807486634</v>
      </c>
      <c r="Y109" s="129"/>
      <c r="EE109" s="96"/>
      <c r="EL109" s="154" t="s">
        <v>117</v>
      </c>
      <c r="EM109" s="155"/>
      <c r="EN109" s="9">
        <v>66</v>
      </c>
      <c r="EO109" s="9">
        <v>0</v>
      </c>
      <c r="EP109" s="82">
        <v>35</v>
      </c>
      <c r="EQ109" s="82">
        <v>65</v>
      </c>
      <c r="ER109" s="82">
        <v>62</v>
      </c>
      <c r="ES109" s="82">
        <v>49</v>
      </c>
      <c r="ET109" s="82">
        <v>5</v>
      </c>
      <c r="EU109" s="123">
        <v>3</v>
      </c>
      <c r="EV109" s="82">
        <v>0</v>
      </c>
    </row>
    <row r="110" spans="1:135" s="95" customFormat="1" ht="12.75">
      <c r="A110" s="17"/>
      <c r="B110" s="17"/>
      <c r="C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24"/>
      <c r="EE110" s="96"/>
    </row>
    <row r="111" spans="1:152" s="95" customFormat="1" ht="12.75">
      <c r="A111" s="17"/>
      <c r="B111" s="20" t="s">
        <v>75</v>
      </c>
      <c r="C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17"/>
      <c r="T111" s="17"/>
      <c r="U111" s="17"/>
      <c r="V111" s="17"/>
      <c r="W111" s="17"/>
      <c r="X111" s="17"/>
      <c r="Y111" s="124"/>
      <c r="EE111" s="96"/>
      <c r="EL111" s="1" t="s">
        <v>74</v>
      </c>
      <c r="EM111" s="1"/>
      <c r="EN111" s="1"/>
      <c r="EO111" s="1"/>
      <c r="EP111" s="1"/>
      <c r="EQ111" s="1"/>
      <c r="ER111" s="3"/>
      <c r="ES111" s="1"/>
      <c r="ET111" s="1"/>
      <c r="EU111" s="47"/>
      <c r="EV111" s="47"/>
    </row>
    <row r="112" spans="1:151" s="95" customFormat="1" ht="12.75">
      <c r="A112" s="17"/>
      <c r="B112" s="17"/>
      <c r="C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24"/>
      <c r="EE112" s="96"/>
      <c r="EL112" s="1" t="s">
        <v>86</v>
      </c>
      <c r="EM112" s="1"/>
      <c r="EN112" s="1"/>
      <c r="EO112" s="1"/>
      <c r="EP112" s="1"/>
      <c r="EQ112" s="1"/>
      <c r="ER112" s="17"/>
      <c r="ES112" s="17"/>
      <c r="ET112" s="17"/>
      <c r="EU112" s="17" t="s">
        <v>69</v>
      </c>
    </row>
    <row r="113" spans="1:135" s="95" customFormat="1" ht="12.75">
      <c r="A113" s="17"/>
      <c r="B113" s="17"/>
      <c r="C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24"/>
      <c r="EE113" s="96"/>
    </row>
    <row r="114" spans="1:135" s="95" customFormat="1" ht="12.75">
      <c r="A114" s="17"/>
      <c r="B114" s="17"/>
      <c r="C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24"/>
      <c r="EE114" s="96"/>
    </row>
    <row r="115" spans="1:152" s="95" customFormat="1" ht="12.75">
      <c r="A115" s="17"/>
      <c r="B115" s="18" t="s">
        <v>122</v>
      </c>
      <c r="C115" s="18"/>
      <c r="F115" s="18"/>
      <c r="G115" s="18"/>
      <c r="H115" s="18"/>
      <c r="I115" s="18"/>
      <c r="J115" s="18"/>
      <c r="K115" s="18"/>
      <c r="L115" s="18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24"/>
      <c r="EE115" s="96"/>
      <c r="EL115" s="158"/>
      <c r="EM115" s="158"/>
      <c r="EN115" s="158"/>
      <c r="EO115" s="158"/>
      <c r="EP115" s="158"/>
      <c r="EQ115" s="158"/>
      <c r="ER115" s="158"/>
      <c r="ES115" s="158"/>
      <c r="ET115" s="158"/>
      <c r="EU115" s="158"/>
      <c r="EV115" s="158"/>
    </row>
    <row r="116" spans="1:152" s="95" customFormat="1" ht="12.75">
      <c r="A116" s="17"/>
      <c r="B116" s="18"/>
      <c r="C116" s="18"/>
      <c r="F116" s="18"/>
      <c r="G116" s="18"/>
      <c r="H116" s="18"/>
      <c r="I116" s="18"/>
      <c r="J116" s="18"/>
      <c r="K116" s="18"/>
      <c r="L116" s="18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24"/>
      <c r="EE116" s="96"/>
      <c r="EL116" s="158" t="s">
        <v>123</v>
      </c>
      <c r="EM116" s="158"/>
      <c r="EN116" s="158"/>
      <c r="EO116" s="158"/>
      <c r="EP116" s="158"/>
      <c r="EQ116" s="158"/>
      <c r="ER116" s="158"/>
      <c r="ES116" s="158"/>
      <c r="ET116" s="158"/>
      <c r="EU116" s="158"/>
      <c r="EV116" s="158"/>
    </row>
    <row r="117" spans="1:152" s="95" customFormat="1" ht="12.75">
      <c r="A117" s="22" t="s">
        <v>0</v>
      </c>
      <c r="B117" s="22"/>
      <c r="C117" s="101" t="s">
        <v>80</v>
      </c>
      <c r="D117" s="135" t="s">
        <v>85</v>
      </c>
      <c r="E117" s="135" t="s">
        <v>110</v>
      </c>
      <c r="F117" s="39" t="s">
        <v>68</v>
      </c>
      <c r="G117" s="36" t="s">
        <v>3</v>
      </c>
      <c r="H117" s="100" t="s">
        <v>77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31"/>
      <c r="T117" s="31"/>
      <c r="U117" s="55"/>
      <c r="V117" s="102"/>
      <c r="W117" s="44" t="s">
        <v>2</v>
      </c>
      <c r="X117" s="36" t="s">
        <v>3</v>
      </c>
      <c r="Y117" s="124"/>
      <c r="EE117" s="96"/>
      <c r="EL117" s="22" t="s">
        <v>0</v>
      </c>
      <c r="EM117" s="22"/>
      <c r="EN117" s="36" t="s">
        <v>7</v>
      </c>
      <c r="EO117" s="36" t="s">
        <v>85</v>
      </c>
      <c r="EP117" s="36" t="s">
        <v>5</v>
      </c>
      <c r="EQ117" s="50" t="s">
        <v>6</v>
      </c>
      <c r="ER117" s="51"/>
      <c r="ES117" s="51"/>
      <c r="ET117" s="51"/>
      <c r="EU117" s="51"/>
      <c r="EV117" s="52"/>
    </row>
    <row r="118" spans="1:152" s="95" customFormat="1" ht="12.75">
      <c r="A118" s="34"/>
      <c r="B118" s="37" t="s">
        <v>8</v>
      </c>
      <c r="C118" s="47" t="s">
        <v>111</v>
      </c>
      <c r="D118" s="136" t="s">
        <v>99</v>
      </c>
      <c r="E118" s="136" t="s">
        <v>98</v>
      </c>
      <c r="F118" s="45" t="s">
        <v>9</v>
      </c>
      <c r="G118" s="37" t="s">
        <v>95</v>
      </c>
      <c r="H118" s="39" t="s">
        <v>10</v>
      </c>
      <c r="I118" s="36" t="s">
        <v>3</v>
      </c>
      <c r="J118" s="36" t="s">
        <v>102</v>
      </c>
      <c r="K118" s="36" t="s">
        <v>3</v>
      </c>
      <c r="L118" s="36" t="s">
        <v>12</v>
      </c>
      <c r="M118" s="36" t="s">
        <v>3</v>
      </c>
      <c r="N118" s="36" t="s">
        <v>13</v>
      </c>
      <c r="O118" s="36" t="s">
        <v>3</v>
      </c>
      <c r="P118" s="53"/>
      <c r="Q118" s="53" t="s">
        <v>14</v>
      </c>
      <c r="R118" s="101"/>
      <c r="S118" s="44" t="s">
        <v>15</v>
      </c>
      <c r="T118" s="44" t="s">
        <v>3</v>
      </c>
      <c r="U118" s="44" t="s">
        <v>70</v>
      </c>
      <c r="V118" s="36" t="s">
        <v>3</v>
      </c>
      <c r="W118" s="38" t="s">
        <v>16</v>
      </c>
      <c r="X118" s="37" t="s">
        <v>4</v>
      </c>
      <c r="Y118" s="124"/>
      <c r="EE118" s="96"/>
      <c r="EL118" s="34" t="s">
        <v>17</v>
      </c>
      <c r="EM118" s="34" t="s">
        <v>18</v>
      </c>
      <c r="EN118" s="37" t="s">
        <v>103</v>
      </c>
      <c r="EO118" s="37" t="s">
        <v>104</v>
      </c>
      <c r="EP118" s="37" t="s">
        <v>19</v>
      </c>
      <c r="EQ118" s="37" t="s">
        <v>20</v>
      </c>
      <c r="ER118" s="4" t="s">
        <v>11</v>
      </c>
      <c r="ES118" s="5"/>
      <c r="ET118" s="56" t="s">
        <v>21</v>
      </c>
      <c r="EU118" s="38" t="s">
        <v>22</v>
      </c>
      <c r="EV118" s="56" t="s">
        <v>23</v>
      </c>
    </row>
    <row r="119" spans="1:152" s="95" customFormat="1" ht="12.75">
      <c r="A119" s="58"/>
      <c r="B119" s="60" t="s">
        <v>25</v>
      </c>
      <c r="C119" s="42" t="s">
        <v>72</v>
      </c>
      <c r="D119" s="137" t="s">
        <v>72</v>
      </c>
      <c r="E119" s="137" t="s">
        <v>100</v>
      </c>
      <c r="F119" s="61" t="s">
        <v>10</v>
      </c>
      <c r="G119" s="62" t="s">
        <v>73</v>
      </c>
      <c r="H119" s="61"/>
      <c r="I119" s="60"/>
      <c r="J119" s="60" t="s">
        <v>97</v>
      </c>
      <c r="K119" s="60"/>
      <c r="L119" s="60" t="s">
        <v>26</v>
      </c>
      <c r="M119" s="60"/>
      <c r="N119" s="60" t="s">
        <v>27</v>
      </c>
      <c r="O119" s="60"/>
      <c r="P119" s="61" t="s">
        <v>28</v>
      </c>
      <c r="Q119" s="62" t="s">
        <v>29</v>
      </c>
      <c r="R119" s="65" t="s">
        <v>30</v>
      </c>
      <c r="S119" s="42" t="s">
        <v>31</v>
      </c>
      <c r="T119" s="62"/>
      <c r="U119" s="62" t="s">
        <v>24</v>
      </c>
      <c r="V119" s="60"/>
      <c r="W119" s="62"/>
      <c r="X119" s="60"/>
      <c r="Y119" s="124"/>
      <c r="EE119" s="96"/>
      <c r="EL119" s="58"/>
      <c r="EM119" s="58" t="s">
        <v>32</v>
      </c>
      <c r="EN119" s="60" t="s">
        <v>3</v>
      </c>
      <c r="EO119" s="60" t="s">
        <v>3</v>
      </c>
      <c r="EP119" s="60" t="s">
        <v>33</v>
      </c>
      <c r="EQ119" s="58"/>
      <c r="ER119" s="6" t="s">
        <v>10</v>
      </c>
      <c r="ES119" s="6" t="s">
        <v>87</v>
      </c>
      <c r="ET119" s="60" t="s">
        <v>35</v>
      </c>
      <c r="EU119" s="62" t="s">
        <v>36</v>
      </c>
      <c r="EV119" s="67" t="s">
        <v>37</v>
      </c>
    </row>
    <row r="120" spans="1:152" s="95" customFormat="1" ht="12.75">
      <c r="A120" s="58">
        <v>1</v>
      </c>
      <c r="B120" s="58" t="s">
        <v>38</v>
      </c>
      <c r="C120" s="61">
        <v>50</v>
      </c>
      <c r="D120" s="128">
        <v>0</v>
      </c>
      <c r="E120" s="128">
        <f>(D120*100)/F120</f>
        <v>0</v>
      </c>
      <c r="F120" s="105">
        <v>30</v>
      </c>
      <c r="G120" s="106">
        <f aca="true" t="shared" si="36" ref="G120:G147">SUM(F120/C120)*100</f>
        <v>60</v>
      </c>
      <c r="H120" s="108">
        <v>30</v>
      </c>
      <c r="I120" s="73">
        <f>SUM(H120/F120)*100</f>
        <v>100</v>
      </c>
      <c r="J120" s="72">
        <v>30</v>
      </c>
      <c r="K120" s="73">
        <f>SUM(J120/F120)*100</f>
        <v>100</v>
      </c>
      <c r="L120" s="72">
        <v>30</v>
      </c>
      <c r="M120" s="73">
        <f>SUM(L120/F120)*100</f>
        <v>100</v>
      </c>
      <c r="N120" s="72"/>
      <c r="O120" s="73">
        <f>SUM(N120/F120)*100</f>
        <v>0</v>
      </c>
      <c r="P120" s="69"/>
      <c r="Q120" s="69"/>
      <c r="R120" s="72"/>
      <c r="S120" s="72"/>
      <c r="T120" s="73">
        <f>SUM(S120/F120)*100</f>
        <v>0</v>
      </c>
      <c r="U120" s="72"/>
      <c r="V120" s="73">
        <f>SUM(U120/F120)*100</f>
        <v>0</v>
      </c>
      <c r="W120" s="72">
        <v>0</v>
      </c>
      <c r="X120" s="71">
        <f>SUM(W120/F120)*100</f>
        <v>0</v>
      </c>
      <c r="Y120" s="124"/>
      <c r="EE120" s="96"/>
      <c r="EL120" s="58">
        <v>1</v>
      </c>
      <c r="EM120" s="58" t="s">
        <v>38</v>
      </c>
      <c r="EN120" s="60">
        <v>60</v>
      </c>
      <c r="EO120" s="73">
        <v>0</v>
      </c>
      <c r="EP120" s="73">
        <f>X120</f>
        <v>0</v>
      </c>
      <c r="EQ120" s="73">
        <f>I120</f>
        <v>100</v>
      </c>
      <c r="ER120" s="73">
        <f>K120</f>
        <v>100</v>
      </c>
      <c r="ES120" s="73">
        <f>M120</f>
        <v>100</v>
      </c>
      <c r="ET120" s="73">
        <f>O120</f>
        <v>0</v>
      </c>
      <c r="EU120" s="77">
        <f>V120</f>
        <v>0</v>
      </c>
      <c r="EV120" s="73">
        <f>T120</f>
        <v>0</v>
      </c>
    </row>
    <row r="121" spans="1:152" s="95" customFormat="1" ht="12.75">
      <c r="A121" s="68">
        <v>2</v>
      </c>
      <c r="B121" s="68" t="s">
        <v>39</v>
      </c>
      <c r="C121" s="54"/>
      <c r="D121" s="128"/>
      <c r="E121" s="128" t="e">
        <f aca="true" t="shared" si="37" ref="E121:E147">(D121*100)/F121</f>
        <v>#DIV/0!</v>
      </c>
      <c r="F121" s="108"/>
      <c r="G121" s="106" t="e">
        <f t="shared" si="36"/>
        <v>#DIV/0!</v>
      </c>
      <c r="H121" s="108"/>
      <c r="I121" s="73" t="e">
        <f aca="true" t="shared" si="38" ref="I121:I147">SUM(H121/F121)*100</f>
        <v>#DIV/0!</v>
      </c>
      <c r="J121" s="69"/>
      <c r="K121" s="73" t="e">
        <f>SUM(J121/F121)*100</f>
        <v>#DIV/0!</v>
      </c>
      <c r="L121" s="69"/>
      <c r="M121" s="73" t="e">
        <f>SUM(L121/F121)*100</f>
        <v>#DIV/0!</v>
      </c>
      <c r="N121" s="69"/>
      <c r="O121" s="73" t="e">
        <f>SUM(N121/F121)*100</f>
        <v>#DIV/0!</v>
      </c>
      <c r="P121" s="69"/>
      <c r="Q121" s="69"/>
      <c r="R121" s="69"/>
      <c r="S121" s="69"/>
      <c r="T121" s="73" t="e">
        <f>SUM(S121/F121)*100</f>
        <v>#DIV/0!</v>
      </c>
      <c r="U121" s="69"/>
      <c r="V121" s="73" t="e">
        <f>SUM(U121/F121)*100</f>
        <v>#DIV/0!</v>
      </c>
      <c r="W121" s="69"/>
      <c r="X121" s="71" t="e">
        <f>SUM(W121/F121)*100</f>
        <v>#DIV/0!</v>
      </c>
      <c r="Y121" s="124"/>
      <c r="EE121" s="96"/>
      <c r="EL121" s="68">
        <v>2</v>
      </c>
      <c r="EM121" s="68" t="s">
        <v>39</v>
      </c>
      <c r="EN121" s="65"/>
      <c r="EO121" s="73"/>
      <c r="EP121" s="73" t="e">
        <f>X121</f>
        <v>#DIV/0!</v>
      </c>
      <c r="EQ121" s="73" t="e">
        <f>I121</f>
        <v>#DIV/0!</v>
      </c>
      <c r="ER121" s="73" t="e">
        <f>K121</f>
        <v>#DIV/0!</v>
      </c>
      <c r="ES121" s="73" t="e">
        <f>M121</f>
        <v>#DIV/0!</v>
      </c>
      <c r="ET121" s="73" t="e">
        <f>O121</f>
        <v>#DIV/0!</v>
      </c>
      <c r="EU121" s="77" t="e">
        <f>V121</f>
        <v>#DIV/0!</v>
      </c>
      <c r="EV121" s="73" t="e">
        <f>T121</f>
        <v>#DIV/0!</v>
      </c>
    </row>
    <row r="122" spans="1:152" s="95" customFormat="1" ht="12.75">
      <c r="A122" s="68">
        <v>3</v>
      </c>
      <c r="B122" s="68" t="s">
        <v>40</v>
      </c>
      <c r="C122" s="54">
        <v>11</v>
      </c>
      <c r="D122" s="128"/>
      <c r="E122" s="128" t="e">
        <f t="shared" si="37"/>
        <v>#DIV/0!</v>
      </c>
      <c r="F122" s="108"/>
      <c r="G122" s="106">
        <f t="shared" si="36"/>
        <v>0</v>
      </c>
      <c r="H122" s="108"/>
      <c r="I122" s="73" t="e">
        <f t="shared" si="38"/>
        <v>#DIV/0!</v>
      </c>
      <c r="J122" s="69"/>
      <c r="K122" s="73" t="e">
        <f>SUM(J122/F122)*100</f>
        <v>#DIV/0!</v>
      </c>
      <c r="L122" s="69"/>
      <c r="M122" s="73" t="e">
        <f>SUM(L122/F122)*100</f>
        <v>#DIV/0!</v>
      </c>
      <c r="N122" s="69"/>
      <c r="O122" s="73" t="e">
        <f>SUM(N122/F122)*100</f>
        <v>#DIV/0!</v>
      </c>
      <c r="P122" s="69"/>
      <c r="Q122" s="69"/>
      <c r="R122" s="69"/>
      <c r="S122" s="69"/>
      <c r="T122" s="73" t="e">
        <f>SUM(S122/F122)*100</f>
        <v>#DIV/0!</v>
      </c>
      <c r="U122" s="69"/>
      <c r="V122" s="73" t="e">
        <f>SUM(U122/F122)*100</f>
        <v>#DIV/0!</v>
      </c>
      <c r="W122" s="69"/>
      <c r="X122" s="71" t="e">
        <f>SUM(W122/F122)*100</f>
        <v>#DIV/0!</v>
      </c>
      <c r="Y122" s="124"/>
      <c r="EE122" s="96"/>
      <c r="EL122" s="68">
        <v>3</v>
      </c>
      <c r="EM122" s="68" t="s">
        <v>40</v>
      </c>
      <c r="EN122" s="65">
        <v>0</v>
      </c>
      <c r="EO122" s="73"/>
      <c r="EP122" s="73" t="e">
        <f>X122</f>
        <v>#DIV/0!</v>
      </c>
      <c r="EQ122" s="73" t="e">
        <f>I122</f>
        <v>#DIV/0!</v>
      </c>
      <c r="ER122" s="73" t="e">
        <f>K122</f>
        <v>#DIV/0!</v>
      </c>
      <c r="ES122" s="73" t="e">
        <f>M122</f>
        <v>#DIV/0!</v>
      </c>
      <c r="ET122" s="73" t="e">
        <f>O122</f>
        <v>#DIV/0!</v>
      </c>
      <c r="EU122" s="77" t="e">
        <f>V122</f>
        <v>#DIV/0!</v>
      </c>
      <c r="EV122" s="73" t="e">
        <f>T122</f>
        <v>#DIV/0!</v>
      </c>
    </row>
    <row r="123" spans="1:152" s="95" customFormat="1" ht="12.75">
      <c r="A123" s="68">
        <v>4</v>
      </c>
      <c r="B123" s="68" t="s">
        <v>41</v>
      </c>
      <c r="C123" s="54"/>
      <c r="D123" s="128"/>
      <c r="E123" s="128" t="e">
        <f t="shared" si="37"/>
        <v>#DIV/0!</v>
      </c>
      <c r="F123" s="108"/>
      <c r="G123" s="106" t="e">
        <f t="shared" si="36"/>
        <v>#DIV/0!</v>
      </c>
      <c r="H123" s="108"/>
      <c r="I123" s="73" t="e">
        <f t="shared" si="38"/>
        <v>#DIV/0!</v>
      </c>
      <c r="J123" s="69"/>
      <c r="K123" s="73" t="e">
        <f aca="true" t="shared" si="39" ref="K123:K147">SUM(J123/F123)*100</f>
        <v>#DIV/0!</v>
      </c>
      <c r="L123" s="69"/>
      <c r="M123" s="73" t="e">
        <f aca="true" t="shared" si="40" ref="M123:M147">SUM(L123/F123)*100</f>
        <v>#DIV/0!</v>
      </c>
      <c r="N123" s="69"/>
      <c r="O123" s="73" t="e">
        <f aca="true" t="shared" si="41" ref="O123:O147">SUM(N123/F123)*100</f>
        <v>#DIV/0!</v>
      </c>
      <c r="P123" s="69"/>
      <c r="Q123" s="69"/>
      <c r="R123" s="69"/>
      <c r="S123" s="69"/>
      <c r="T123" s="73" t="e">
        <f aca="true" t="shared" si="42" ref="T123:T147">SUM(S123/F123)*100</f>
        <v>#DIV/0!</v>
      </c>
      <c r="U123" s="69"/>
      <c r="V123" s="73" t="e">
        <f aca="true" t="shared" si="43" ref="V123:V147">SUM(U123/F123)*100</f>
        <v>#DIV/0!</v>
      </c>
      <c r="W123" s="69"/>
      <c r="X123" s="71" t="e">
        <f aca="true" t="shared" si="44" ref="X123:X147">SUM(W123/F123)*100</f>
        <v>#DIV/0!</v>
      </c>
      <c r="Y123" s="124"/>
      <c r="EE123" s="96"/>
      <c r="EL123" s="68">
        <v>4</v>
      </c>
      <c r="EM123" s="68" t="s">
        <v>41</v>
      </c>
      <c r="EN123" s="65"/>
      <c r="EO123" s="73"/>
      <c r="EP123" s="73" t="e">
        <f>X123</f>
        <v>#DIV/0!</v>
      </c>
      <c r="EQ123" s="73" t="e">
        <f>I123</f>
        <v>#DIV/0!</v>
      </c>
      <c r="ER123" s="73" t="e">
        <f>K123</f>
        <v>#DIV/0!</v>
      </c>
      <c r="ES123" s="73" t="e">
        <f>M123</f>
        <v>#DIV/0!</v>
      </c>
      <c r="ET123" s="73" t="e">
        <f>O123</f>
        <v>#DIV/0!</v>
      </c>
      <c r="EU123" s="77" t="e">
        <f>V123</f>
        <v>#DIV/0!</v>
      </c>
      <c r="EV123" s="73" t="e">
        <f>T123</f>
        <v>#DIV/0!</v>
      </c>
    </row>
    <row r="124" spans="1:152" s="95" customFormat="1" ht="12.75">
      <c r="A124" s="68">
        <v>5</v>
      </c>
      <c r="B124" s="68" t="s">
        <v>42</v>
      </c>
      <c r="C124" s="54"/>
      <c r="D124" s="128"/>
      <c r="E124" s="128" t="e">
        <f t="shared" si="37"/>
        <v>#DIV/0!</v>
      </c>
      <c r="F124" s="108"/>
      <c r="G124" s="106" t="e">
        <f t="shared" si="36"/>
        <v>#DIV/0!</v>
      </c>
      <c r="H124" s="108"/>
      <c r="I124" s="73" t="e">
        <f t="shared" si="38"/>
        <v>#DIV/0!</v>
      </c>
      <c r="J124" s="69"/>
      <c r="K124" s="73" t="e">
        <f t="shared" si="39"/>
        <v>#DIV/0!</v>
      </c>
      <c r="L124" s="69"/>
      <c r="M124" s="73" t="e">
        <f t="shared" si="40"/>
        <v>#DIV/0!</v>
      </c>
      <c r="N124" s="69"/>
      <c r="O124" s="73" t="e">
        <f t="shared" si="41"/>
        <v>#DIV/0!</v>
      </c>
      <c r="P124" s="69"/>
      <c r="Q124" s="69"/>
      <c r="R124" s="69"/>
      <c r="S124" s="69"/>
      <c r="T124" s="73" t="e">
        <f t="shared" si="42"/>
        <v>#DIV/0!</v>
      </c>
      <c r="U124" s="69"/>
      <c r="V124" s="73" t="e">
        <f t="shared" si="43"/>
        <v>#DIV/0!</v>
      </c>
      <c r="W124" s="69"/>
      <c r="X124" s="71" t="e">
        <f t="shared" si="44"/>
        <v>#DIV/0!</v>
      </c>
      <c r="Y124" s="124"/>
      <c r="EE124" s="96"/>
      <c r="EL124" s="68">
        <v>5</v>
      </c>
      <c r="EM124" s="68" t="s">
        <v>42</v>
      </c>
      <c r="EN124" s="65"/>
      <c r="EO124" s="73"/>
      <c r="EP124" s="73" t="e">
        <f>X124</f>
        <v>#DIV/0!</v>
      </c>
      <c r="EQ124" s="73" t="e">
        <f>I124</f>
        <v>#DIV/0!</v>
      </c>
      <c r="ER124" s="73" t="e">
        <f>K124</f>
        <v>#DIV/0!</v>
      </c>
      <c r="ES124" s="73" t="e">
        <f>M124</f>
        <v>#DIV/0!</v>
      </c>
      <c r="ET124" s="73" t="e">
        <f>O124</f>
        <v>#DIV/0!</v>
      </c>
      <c r="EU124" s="77" t="e">
        <f>V124</f>
        <v>#DIV/0!</v>
      </c>
      <c r="EV124" s="73" t="e">
        <f>T124</f>
        <v>#DIV/0!</v>
      </c>
    </row>
    <row r="125" spans="1:152" s="95" customFormat="1" ht="12.75">
      <c r="A125" s="68">
        <v>6</v>
      </c>
      <c r="B125" s="68" t="s">
        <v>43</v>
      </c>
      <c r="C125" s="54">
        <v>92</v>
      </c>
      <c r="D125" s="128">
        <v>43</v>
      </c>
      <c r="E125" s="128">
        <f t="shared" si="37"/>
        <v>100</v>
      </c>
      <c r="F125" s="108">
        <v>43</v>
      </c>
      <c r="G125" s="106">
        <f t="shared" si="36"/>
        <v>46.73913043478261</v>
      </c>
      <c r="H125" s="108">
        <v>43</v>
      </c>
      <c r="I125" s="73">
        <f t="shared" si="38"/>
        <v>100</v>
      </c>
      <c r="J125" s="69">
        <v>40</v>
      </c>
      <c r="K125" s="73">
        <f t="shared" si="39"/>
        <v>93.02325581395348</v>
      </c>
      <c r="L125" s="69">
        <v>40</v>
      </c>
      <c r="M125" s="73">
        <f t="shared" si="40"/>
        <v>93.02325581395348</v>
      </c>
      <c r="N125" s="69">
        <v>43</v>
      </c>
      <c r="O125" s="73">
        <f t="shared" si="41"/>
        <v>100</v>
      </c>
      <c r="P125" s="69"/>
      <c r="Q125" s="69">
        <v>3</v>
      </c>
      <c r="R125" s="69">
        <v>40</v>
      </c>
      <c r="S125" s="69"/>
      <c r="T125" s="73">
        <f t="shared" si="42"/>
        <v>0</v>
      </c>
      <c r="U125" s="69"/>
      <c r="V125" s="73">
        <f t="shared" si="43"/>
        <v>0</v>
      </c>
      <c r="W125" s="69">
        <v>0</v>
      </c>
      <c r="X125" s="71">
        <f t="shared" si="44"/>
        <v>0</v>
      </c>
      <c r="Y125" s="124"/>
      <c r="EE125" s="96"/>
      <c r="EL125" s="68">
        <v>6</v>
      </c>
      <c r="EM125" s="68" t="s">
        <v>43</v>
      </c>
      <c r="EN125" s="65">
        <v>47</v>
      </c>
      <c r="EO125" s="73">
        <v>100</v>
      </c>
      <c r="EP125" s="73">
        <f>X125</f>
        <v>0</v>
      </c>
      <c r="EQ125" s="73">
        <f>I125</f>
        <v>100</v>
      </c>
      <c r="ER125" s="73">
        <f>K125</f>
        <v>93.02325581395348</v>
      </c>
      <c r="ES125" s="73">
        <f>M125</f>
        <v>93.02325581395348</v>
      </c>
      <c r="ET125" s="73">
        <f>O125</f>
        <v>100</v>
      </c>
      <c r="EU125" s="77">
        <f>V125</f>
        <v>0</v>
      </c>
      <c r="EV125" s="73">
        <f>T125</f>
        <v>0</v>
      </c>
    </row>
    <row r="126" spans="1:152" s="95" customFormat="1" ht="12.75">
      <c r="A126" s="68">
        <v>7</v>
      </c>
      <c r="B126" s="68" t="s">
        <v>44</v>
      </c>
      <c r="C126" s="54">
        <v>36</v>
      </c>
      <c r="D126" s="128"/>
      <c r="E126" s="128" t="e">
        <f t="shared" si="37"/>
        <v>#DIV/0!</v>
      </c>
      <c r="F126" s="108"/>
      <c r="G126" s="106">
        <f t="shared" si="36"/>
        <v>0</v>
      </c>
      <c r="H126" s="108"/>
      <c r="I126" s="73" t="e">
        <f t="shared" si="38"/>
        <v>#DIV/0!</v>
      </c>
      <c r="J126" s="69"/>
      <c r="K126" s="73" t="e">
        <f t="shared" si="39"/>
        <v>#DIV/0!</v>
      </c>
      <c r="L126" s="69"/>
      <c r="M126" s="73" t="e">
        <f t="shared" si="40"/>
        <v>#DIV/0!</v>
      </c>
      <c r="N126" s="69"/>
      <c r="O126" s="73" t="e">
        <f t="shared" si="41"/>
        <v>#DIV/0!</v>
      </c>
      <c r="P126" s="69"/>
      <c r="Q126" s="69"/>
      <c r="R126" s="69"/>
      <c r="S126" s="69"/>
      <c r="T126" s="73" t="e">
        <f t="shared" si="42"/>
        <v>#DIV/0!</v>
      </c>
      <c r="U126" s="69"/>
      <c r="V126" s="73" t="e">
        <f t="shared" si="43"/>
        <v>#DIV/0!</v>
      </c>
      <c r="W126" s="69"/>
      <c r="X126" s="71" t="e">
        <f t="shared" si="44"/>
        <v>#DIV/0!</v>
      </c>
      <c r="Y126" s="124"/>
      <c r="EE126" s="96"/>
      <c r="EL126" s="68">
        <v>7</v>
      </c>
      <c r="EM126" s="68" t="s">
        <v>44</v>
      </c>
      <c r="EN126" s="65">
        <v>0</v>
      </c>
      <c r="EO126" s="73"/>
      <c r="EP126" s="73" t="e">
        <f>X126</f>
        <v>#DIV/0!</v>
      </c>
      <c r="EQ126" s="73" t="e">
        <f>I126</f>
        <v>#DIV/0!</v>
      </c>
      <c r="ER126" s="73" t="e">
        <f>K126</f>
        <v>#DIV/0!</v>
      </c>
      <c r="ES126" s="73" t="e">
        <f>M126</f>
        <v>#DIV/0!</v>
      </c>
      <c r="ET126" s="73" t="e">
        <f>O126</f>
        <v>#DIV/0!</v>
      </c>
      <c r="EU126" s="77" t="e">
        <f>V126</f>
        <v>#DIV/0!</v>
      </c>
      <c r="EV126" s="73" t="e">
        <f>T126</f>
        <v>#DIV/0!</v>
      </c>
    </row>
    <row r="127" spans="1:152" s="95" customFormat="1" ht="12.75">
      <c r="A127" s="68">
        <v>8</v>
      </c>
      <c r="B127" s="68" t="s">
        <v>45</v>
      </c>
      <c r="C127" s="54">
        <v>85</v>
      </c>
      <c r="D127" s="128">
        <v>35</v>
      </c>
      <c r="E127" s="128">
        <f t="shared" si="37"/>
        <v>100</v>
      </c>
      <c r="F127" s="108">
        <v>35</v>
      </c>
      <c r="G127" s="106">
        <f t="shared" si="36"/>
        <v>41.17647058823529</v>
      </c>
      <c r="H127" s="108">
        <v>35</v>
      </c>
      <c r="I127" s="73">
        <f t="shared" si="38"/>
        <v>100</v>
      </c>
      <c r="J127" s="69"/>
      <c r="K127" s="73">
        <f t="shared" si="39"/>
        <v>0</v>
      </c>
      <c r="L127" s="69"/>
      <c r="M127" s="73">
        <f t="shared" si="40"/>
        <v>0</v>
      </c>
      <c r="N127" s="69">
        <v>35</v>
      </c>
      <c r="O127" s="73">
        <f t="shared" si="41"/>
        <v>100</v>
      </c>
      <c r="P127" s="69"/>
      <c r="Q127" s="69">
        <v>35</v>
      </c>
      <c r="R127" s="69"/>
      <c r="S127" s="69"/>
      <c r="T127" s="73">
        <f t="shared" si="42"/>
        <v>0</v>
      </c>
      <c r="U127" s="69"/>
      <c r="V127" s="73">
        <f t="shared" si="43"/>
        <v>0</v>
      </c>
      <c r="W127" s="69">
        <v>0</v>
      </c>
      <c r="X127" s="71">
        <f t="shared" si="44"/>
        <v>0</v>
      </c>
      <c r="Y127" s="124"/>
      <c r="EE127" s="96"/>
      <c r="EL127" s="68">
        <v>8</v>
      </c>
      <c r="EM127" s="68" t="s">
        <v>45</v>
      </c>
      <c r="EN127" s="65">
        <v>41</v>
      </c>
      <c r="EO127" s="73">
        <v>100</v>
      </c>
      <c r="EP127" s="73">
        <f>X127</f>
        <v>0</v>
      </c>
      <c r="EQ127" s="73">
        <f>I127</f>
        <v>100</v>
      </c>
      <c r="ER127" s="73">
        <f>K127</f>
        <v>0</v>
      </c>
      <c r="ES127" s="73">
        <f>M127</f>
        <v>0</v>
      </c>
      <c r="ET127" s="73">
        <f>O127</f>
        <v>100</v>
      </c>
      <c r="EU127" s="77">
        <f>V127</f>
        <v>0</v>
      </c>
      <c r="EV127" s="73">
        <f>T127</f>
        <v>0</v>
      </c>
    </row>
    <row r="128" spans="1:152" s="95" customFormat="1" ht="12.75">
      <c r="A128" s="68">
        <v>9</v>
      </c>
      <c r="B128" s="68" t="s">
        <v>46</v>
      </c>
      <c r="C128" s="54"/>
      <c r="D128" s="128"/>
      <c r="E128" s="128" t="e">
        <f t="shared" si="37"/>
        <v>#DIV/0!</v>
      </c>
      <c r="F128" s="108"/>
      <c r="G128" s="106" t="e">
        <f t="shared" si="36"/>
        <v>#DIV/0!</v>
      </c>
      <c r="H128" s="108"/>
      <c r="I128" s="73" t="e">
        <f t="shared" si="38"/>
        <v>#DIV/0!</v>
      </c>
      <c r="J128" s="69"/>
      <c r="K128" s="73" t="e">
        <f t="shared" si="39"/>
        <v>#DIV/0!</v>
      </c>
      <c r="L128" s="69"/>
      <c r="M128" s="73" t="e">
        <f t="shared" si="40"/>
        <v>#DIV/0!</v>
      </c>
      <c r="N128" s="69"/>
      <c r="O128" s="73" t="e">
        <f t="shared" si="41"/>
        <v>#DIV/0!</v>
      </c>
      <c r="P128" s="69"/>
      <c r="Q128" s="69"/>
      <c r="R128" s="69"/>
      <c r="S128" s="69"/>
      <c r="T128" s="73" t="e">
        <f t="shared" si="42"/>
        <v>#DIV/0!</v>
      </c>
      <c r="U128" s="69"/>
      <c r="V128" s="73" t="e">
        <f t="shared" si="43"/>
        <v>#DIV/0!</v>
      </c>
      <c r="W128" s="69"/>
      <c r="X128" s="71" t="e">
        <f t="shared" si="44"/>
        <v>#DIV/0!</v>
      </c>
      <c r="Y128" s="124"/>
      <c r="EE128" s="96"/>
      <c r="EL128" s="68">
        <v>9</v>
      </c>
      <c r="EM128" s="68" t="s">
        <v>46</v>
      </c>
      <c r="EN128" s="65"/>
      <c r="EO128" s="73"/>
      <c r="EP128" s="73" t="e">
        <f>X128</f>
        <v>#DIV/0!</v>
      </c>
      <c r="EQ128" s="73" t="e">
        <f>I128</f>
        <v>#DIV/0!</v>
      </c>
      <c r="ER128" s="73" t="e">
        <f>K128</f>
        <v>#DIV/0!</v>
      </c>
      <c r="ES128" s="73" t="e">
        <f>M128</f>
        <v>#DIV/0!</v>
      </c>
      <c r="ET128" s="73" t="e">
        <f>O128</f>
        <v>#DIV/0!</v>
      </c>
      <c r="EU128" s="77" t="e">
        <f>V128</f>
        <v>#DIV/0!</v>
      </c>
      <c r="EV128" s="73" t="e">
        <f>T128</f>
        <v>#DIV/0!</v>
      </c>
    </row>
    <row r="129" spans="1:152" s="95" customFormat="1" ht="12.75">
      <c r="A129" s="68">
        <v>10</v>
      </c>
      <c r="B129" s="68" t="s">
        <v>47</v>
      </c>
      <c r="C129" s="54">
        <v>135</v>
      </c>
      <c r="D129" s="128">
        <v>33.3</v>
      </c>
      <c r="E129" s="107">
        <f t="shared" si="37"/>
        <v>56.5365025466893</v>
      </c>
      <c r="F129" s="108">
        <v>58.9</v>
      </c>
      <c r="G129" s="106">
        <f t="shared" si="36"/>
        <v>43.629629629629626</v>
      </c>
      <c r="H129" s="108">
        <v>39.9</v>
      </c>
      <c r="I129" s="73">
        <f t="shared" si="38"/>
        <v>67.74193548387096</v>
      </c>
      <c r="J129" s="69">
        <v>18.9</v>
      </c>
      <c r="K129" s="73">
        <f t="shared" si="39"/>
        <v>32.088285229202036</v>
      </c>
      <c r="L129" s="69">
        <v>18.9</v>
      </c>
      <c r="M129" s="73">
        <f t="shared" si="40"/>
        <v>32.088285229202036</v>
      </c>
      <c r="N129" s="69">
        <v>21</v>
      </c>
      <c r="O129" s="73">
        <f t="shared" si="41"/>
        <v>35.65365025466893</v>
      </c>
      <c r="P129" s="69">
        <v>21</v>
      </c>
      <c r="Q129" s="69"/>
      <c r="R129" s="69"/>
      <c r="S129" s="69"/>
      <c r="T129" s="73">
        <f t="shared" si="42"/>
        <v>0</v>
      </c>
      <c r="U129" s="69"/>
      <c r="V129" s="73">
        <f t="shared" si="43"/>
        <v>0</v>
      </c>
      <c r="W129" s="69">
        <v>19</v>
      </c>
      <c r="X129" s="71">
        <f t="shared" si="44"/>
        <v>32.25806451612903</v>
      </c>
      <c r="Y129" s="124"/>
      <c r="EE129" s="96"/>
      <c r="EL129" s="68">
        <v>10</v>
      </c>
      <c r="EM129" s="68" t="s">
        <v>47</v>
      </c>
      <c r="EN129" s="65">
        <v>44</v>
      </c>
      <c r="EO129" s="73">
        <v>57</v>
      </c>
      <c r="EP129" s="73">
        <f>X129</f>
        <v>32.25806451612903</v>
      </c>
      <c r="EQ129" s="73">
        <f>I129</f>
        <v>67.74193548387096</v>
      </c>
      <c r="ER129" s="73">
        <f>K129</f>
        <v>32.088285229202036</v>
      </c>
      <c r="ES129" s="73">
        <v>32</v>
      </c>
      <c r="ET129" s="73">
        <f>O129</f>
        <v>35.65365025466893</v>
      </c>
      <c r="EU129" s="77">
        <f>V129</f>
        <v>0</v>
      </c>
      <c r="EV129" s="73">
        <f>T129</f>
        <v>0</v>
      </c>
    </row>
    <row r="130" spans="1:152" s="95" customFormat="1" ht="12.75">
      <c r="A130" s="68">
        <v>11</v>
      </c>
      <c r="B130" s="68" t="s">
        <v>48</v>
      </c>
      <c r="C130" s="54">
        <v>34</v>
      </c>
      <c r="D130" s="128">
        <v>0</v>
      </c>
      <c r="E130" s="128">
        <f t="shared" si="37"/>
        <v>0</v>
      </c>
      <c r="F130" s="108">
        <v>23.2</v>
      </c>
      <c r="G130" s="106">
        <f t="shared" si="36"/>
        <v>68.23529411764706</v>
      </c>
      <c r="H130" s="108">
        <v>23.2</v>
      </c>
      <c r="I130" s="73">
        <f t="shared" si="38"/>
        <v>100</v>
      </c>
      <c r="J130" s="69">
        <v>23.2</v>
      </c>
      <c r="K130" s="73">
        <f t="shared" si="39"/>
        <v>100</v>
      </c>
      <c r="L130" s="69">
        <v>23.2</v>
      </c>
      <c r="M130" s="73">
        <f t="shared" si="40"/>
        <v>100</v>
      </c>
      <c r="N130" s="69">
        <v>11.2</v>
      </c>
      <c r="O130" s="73">
        <f t="shared" si="41"/>
        <v>48.275862068965516</v>
      </c>
      <c r="P130" s="69"/>
      <c r="Q130" s="69">
        <v>11.2</v>
      </c>
      <c r="R130" s="69"/>
      <c r="S130" s="69"/>
      <c r="T130" s="73">
        <f t="shared" si="42"/>
        <v>0</v>
      </c>
      <c r="U130" s="69"/>
      <c r="V130" s="73">
        <f t="shared" si="43"/>
        <v>0</v>
      </c>
      <c r="W130" s="69">
        <v>0</v>
      </c>
      <c r="X130" s="71">
        <f t="shared" si="44"/>
        <v>0</v>
      </c>
      <c r="Y130" s="124"/>
      <c r="EE130" s="96"/>
      <c r="EL130" s="68">
        <v>11</v>
      </c>
      <c r="EM130" s="68" t="s">
        <v>48</v>
      </c>
      <c r="EN130" s="65">
        <v>68</v>
      </c>
      <c r="EO130" s="73">
        <v>0</v>
      </c>
      <c r="EP130" s="73">
        <f>X130</f>
        <v>0</v>
      </c>
      <c r="EQ130" s="73">
        <f>I130</f>
        <v>100</v>
      </c>
      <c r="ER130" s="73">
        <f>K130</f>
        <v>100</v>
      </c>
      <c r="ES130" s="73">
        <v>100</v>
      </c>
      <c r="ET130" s="73">
        <f>O130</f>
        <v>48.275862068965516</v>
      </c>
      <c r="EU130" s="77">
        <f>V130</f>
        <v>0</v>
      </c>
      <c r="EV130" s="73">
        <f>T130</f>
        <v>0</v>
      </c>
    </row>
    <row r="131" spans="1:152" s="95" customFormat="1" ht="12.75">
      <c r="A131" s="68">
        <v>12</v>
      </c>
      <c r="B131" s="68" t="s">
        <v>49</v>
      </c>
      <c r="C131" s="54"/>
      <c r="D131" s="128"/>
      <c r="E131" s="128" t="e">
        <f t="shared" si="37"/>
        <v>#DIV/0!</v>
      </c>
      <c r="F131" s="108"/>
      <c r="G131" s="106" t="e">
        <f t="shared" si="36"/>
        <v>#DIV/0!</v>
      </c>
      <c r="H131" s="108"/>
      <c r="I131" s="73" t="e">
        <f t="shared" si="38"/>
        <v>#DIV/0!</v>
      </c>
      <c r="J131" s="69"/>
      <c r="K131" s="73" t="e">
        <f t="shared" si="39"/>
        <v>#DIV/0!</v>
      </c>
      <c r="L131" s="69"/>
      <c r="M131" s="73" t="e">
        <f t="shared" si="40"/>
        <v>#DIV/0!</v>
      </c>
      <c r="N131" s="69"/>
      <c r="O131" s="73" t="e">
        <f t="shared" si="41"/>
        <v>#DIV/0!</v>
      </c>
      <c r="P131" s="69"/>
      <c r="Q131" s="69"/>
      <c r="R131" s="69"/>
      <c r="S131" s="69"/>
      <c r="T131" s="73" t="e">
        <f t="shared" si="42"/>
        <v>#DIV/0!</v>
      </c>
      <c r="U131" s="69"/>
      <c r="V131" s="73" t="e">
        <f t="shared" si="43"/>
        <v>#DIV/0!</v>
      </c>
      <c r="W131" s="69"/>
      <c r="X131" s="71" t="e">
        <f t="shared" si="44"/>
        <v>#DIV/0!</v>
      </c>
      <c r="Y131" s="124"/>
      <c r="EE131" s="96"/>
      <c r="EL131" s="68">
        <v>12</v>
      </c>
      <c r="EM131" s="68" t="s">
        <v>49</v>
      </c>
      <c r="EN131" s="65"/>
      <c r="EO131" s="73"/>
      <c r="EP131" s="73" t="e">
        <f>X131</f>
        <v>#DIV/0!</v>
      </c>
      <c r="EQ131" s="73" t="e">
        <f>I131</f>
        <v>#DIV/0!</v>
      </c>
      <c r="ER131" s="73" t="e">
        <f>K131</f>
        <v>#DIV/0!</v>
      </c>
      <c r="ES131" s="73" t="e">
        <f>M131</f>
        <v>#DIV/0!</v>
      </c>
      <c r="ET131" s="73" t="e">
        <f>O131</f>
        <v>#DIV/0!</v>
      </c>
      <c r="EU131" s="77" t="e">
        <f>V131</f>
        <v>#DIV/0!</v>
      </c>
      <c r="EV131" s="73" t="e">
        <f>T131</f>
        <v>#DIV/0!</v>
      </c>
    </row>
    <row r="132" spans="1:152" s="95" customFormat="1" ht="12.75">
      <c r="A132" s="68">
        <v>13</v>
      </c>
      <c r="B132" s="68" t="s">
        <v>50</v>
      </c>
      <c r="C132" s="54"/>
      <c r="D132" s="128"/>
      <c r="E132" s="128" t="e">
        <f t="shared" si="37"/>
        <v>#DIV/0!</v>
      </c>
      <c r="F132" s="108"/>
      <c r="G132" s="106" t="e">
        <f t="shared" si="36"/>
        <v>#DIV/0!</v>
      </c>
      <c r="H132" s="108"/>
      <c r="I132" s="73" t="e">
        <f t="shared" si="38"/>
        <v>#DIV/0!</v>
      </c>
      <c r="J132" s="69"/>
      <c r="K132" s="73" t="e">
        <f t="shared" si="39"/>
        <v>#DIV/0!</v>
      </c>
      <c r="L132" s="69"/>
      <c r="M132" s="73" t="e">
        <f t="shared" si="40"/>
        <v>#DIV/0!</v>
      </c>
      <c r="N132" s="69"/>
      <c r="O132" s="73" t="e">
        <f t="shared" si="41"/>
        <v>#DIV/0!</v>
      </c>
      <c r="P132" s="69"/>
      <c r="Q132" s="69"/>
      <c r="R132" s="69"/>
      <c r="S132" s="69"/>
      <c r="T132" s="73" t="e">
        <f t="shared" si="42"/>
        <v>#DIV/0!</v>
      </c>
      <c r="U132" s="69"/>
      <c r="V132" s="73" t="e">
        <f t="shared" si="43"/>
        <v>#DIV/0!</v>
      </c>
      <c r="W132" s="69"/>
      <c r="X132" s="71" t="e">
        <f t="shared" si="44"/>
        <v>#DIV/0!</v>
      </c>
      <c r="Y132" s="124"/>
      <c r="EE132" s="96"/>
      <c r="EL132" s="68">
        <v>13</v>
      </c>
      <c r="EM132" s="68" t="s">
        <v>50</v>
      </c>
      <c r="EN132" s="65"/>
      <c r="EO132" s="73"/>
      <c r="EP132" s="73" t="e">
        <f>X132</f>
        <v>#DIV/0!</v>
      </c>
      <c r="EQ132" s="73" t="e">
        <f>I132</f>
        <v>#DIV/0!</v>
      </c>
      <c r="ER132" s="73" t="e">
        <f>K132</f>
        <v>#DIV/0!</v>
      </c>
      <c r="ES132" s="73" t="e">
        <f>M132</f>
        <v>#DIV/0!</v>
      </c>
      <c r="ET132" s="73" t="e">
        <f>O132</f>
        <v>#DIV/0!</v>
      </c>
      <c r="EU132" s="77" t="e">
        <f>V132</f>
        <v>#DIV/0!</v>
      </c>
      <c r="EV132" s="73" t="e">
        <f>T132</f>
        <v>#DIV/0!</v>
      </c>
    </row>
    <row r="133" spans="1:152" s="95" customFormat="1" ht="12.75">
      <c r="A133" s="68">
        <v>14</v>
      </c>
      <c r="B133" s="68" t="s">
        <v>51</v>
      </c>
      <c r="C133" s="54"/>
      <c r="D133" s="128"/>
      <c r="E133" s="128" t="e">
        <f t="shared" si="37"/>
        <v>#DIV/0!</v>
      </c>
      <c r="F133" s="108"/>
      <c r="G133" s="106" t="e">
        <f t="shared" si="36"/>
        <v>#DIV/0!</v>
      </c>
      <c r="H133" s="108"/>
      <c r="I133" s="73" t="e">
        <f t="shared" si="38"/>
        <v>#DIV/0!</v>
      </c>
      <c r="J133" s="69"/>
      <c r="K133" s="73" t="e">
        <f t="shared" si="39"/>
        <v>#DIV/0!</v>
      </c>
      <c r="L133" s="69"/>
      <c r="M133" s="73" t="e">
        <f t="shared" si="40"/>
        <v>#DIV/0!</v>
      </c>
      <c r="N133" s="69"/>
      <c r="O133" s="73" t="e">
        <f t="shared" si="41"/>
        <v>#DIV/0!</v>
      </c>
      <c r="P133" s="69"/>
      <c r="Q133" s="69"/>
      <c r="R133" s="69"/>
      <c r="S133" s="69"/>
      <c r="T133" s="73" t="e">
        <f t="shared" si="42"/>
        <v>#DIV/0!</v>
      </c>
      <c r="U133" s="69"/>
      <c r="V133" s="73" t="e">
        <f t="shared" si="43"/>
        <v>#DIV/0!</v>
      </c>
      <c r="W133" s="69"/>
      <c r="X133" s="71" t="e">
        <f t="shared" si="44"/>
        <v>#DIV/0!</v>
      </c>
      <c r="Y133" s="124"/>
      <c r="EE133" s="96"/>
      <c r="EL133" s="68">
        <v>14</v>
      </c>
      <c r="EM133" s="68" t="s">
        <v>51</v>
      </c>
      <c r="EN133" s="65"/>
      <c r="EO133" s="73"/>
      <c r="EP133" s="73" t="e">
        <f>X133</f>
        <v>#DIV/0!</v>
      </c>
      <c r="EQ133" s="73" t="e">
        <f>I133</f>
        <v>#DIV/0!</v>
      </c>
      <c r="ER133" s="73" t="e">
        <f>K133</f>
        <v>#DIV/0!</v>
      </c>
      <c r="ES133" s="73" t="e">
        <f>M133</f>
        <v>#DIV/0!</v>
      </c>
      <c r="ET133" s="73" t="e">
        <f>O133</f>
        <v>#DIV/0!</v>
      </c>
      <c r="EU133" s="77" t="e">
        <f>V133</f>
        <v>#DIV/0!</v>
      </c>
      <c r="EV133" s="73" t="e">
        <f>T133</f>
        <v>#DIV/0!</v>
      </c>
    </row>
    <row r="134" spans="1:152" s="95" customFormat="1" ht="12.75">
      <c r="A134" s="68">
        <v>15</v>
      </c>
      <c r="B134" s="68" t="s">
        <v>52</v>
      </c>
      <c r="C134" s="54"/>
      <c r="D134" s="128"/>
      <c r="E134" s="128" t="e">
        <f t="shared" si="37"/>
        <v>#DIV/0!</v>
      </c>
      <c r="F134" s="108"/>
      <c r="G134" s="106" t="e">
        <f t="shared" si="36"/>
        <v>#DIV/0!</v>
      </c>
      <c r="H134" s="108"/>
      <c r="I134" s="73" t="e">
        <f t="shared" si="38"/>
        <v>#DIV/0!</v>
      </c>
      <c r="J134" s="69"/>
      <c r="K134" s="73" t="e">
        <f t="shared" si="39"/>
        <v>#DIV/0!</v>
      </c>
      <c r="L134" s="69"/>
      <c r="M134" s="73" t="e">
        <f t="shared" si="40"/>
        <v>#DIV/0!</v>
      </c>
      <c r="N134" s="69"/>
      <c r="O134" s="73" t="e">
        <f t="shared" si="41"/>
        <v>#DIV/0!</v>
      </c>
      <c r="P134" s="69"/>
      <c r="Q134" s="69"/>
      <c r="R134" s="69"/>
      <c r="S134" s="69"/>
      <c r="T134" s="73" t="e">
        <f t="shared" si="42"/>
        <v>#DIV/0!</v>
      </c>
      <c r="U134" s="69"/>
      <c r="V134" s="73" t="e">
        <f t="shared" si="43"/>
        <v>#DIV/0!</v>
      </c>
      <c r="W134" s="69"/>
      <c r="X134" s="71" t="e">
        <f t="shared" si="44"/>
        <v>#DIV/0!</v>
      </c>
      <c r="Y134" s="124"/>
      <c r="EE134" s="96"/>
      <c r="EL134" s="68">
        <v>15</v>
      </c>
      <c r="EM134" s="68" t="s">
        <v>52</v>
      </c>
      <c r="EN134" s="65"/>
      <c r="EO134" s="73"/>
      <c r="EP134" s="73" t="e">
        <f>X134</f>
        <v>#DIV/0!</v>
      </c>
      <c r="EQ134" s="73" t="e">
        <f>I134</f>
        <v>#DIV/0!</v>
      </c>
      <c r="ER134" s="73" t="e">
        <f>K134</f>
        <v>#DIV/0!</v>
      </c>
      <c r="ES134" s="73" t="e">
        <f>M134</f>
        <v>#DIV/0!</v>
      </c>
      <c r="ET134" s="73" t="e">
        <f>O134</f>
        <v>#DIV/0!</v>
      </c>
      <c r="EU134" s="77" t="e">
        <f>V134</f>
        <v>#DIV/0!</v>
      </c>
      <c r="EV134" s="73" t="e">
        <f>T134</f>
        <v>#DIV/0!</v>
      </c>
    </row>
    <row r="135" spans="1:152" s="95" customFormat="1" ht="12.75">
      <c r="A135" s="68">
        <v>16</v>
      </c>
      <c r="B135" s="68" t="s">
        <v>53</v>
      </c>
      <c r="C135" s="54">
        <v>67</v>
      </c>
      <c r="D135" s="128">
        <v>6</v>
      </c>
      <c r="E135" s="107">
        <f t="shared" si="37"/>
        <v>9.67741935483871</v>
      </c>
      <c r="F135" s="108">
        <v>62</v>
      </c>
      <c r="G135" s="106">
        <f t="shared" si="36"/>
        <v>92.53731343283582</v>
      </c>
      <c r="H135" s="108">
        <v>3</v>
      </c>
      <c r="I135" s="73">
        <f t="shared" si="38"/>
        <v>4.838709677419355</v>
      </c>
      <c r="J135" s="69"/>
      <c r="K135" s="73">
        <f t="shared" si="39"/>
        <v>0</v>
      </c>
      <c r="L135" s="69"/>
      <c r="M135" s="73">
        <f t="shared" si="40"/>
        <v>0</v>
      </c>
      <c r="N135" s="69">
        <v>3</v>
      </c>
      <c r="O135" s="73">
        <f t="shared" si="41"/>
        <v>4.838709677419355</v>
      </c>
      <c r="P135" s="69">
        <v>3</v>
      </c>
      <c r="Q135" s="69"/>
      <c r="R135" s="69"/>
      <c r="S135" s="69"/>
      <c r="T135" s="73">
        <f t="shared" si="42"/>
        <v>0</v>
      </c>
      <c r="U135" s="69"/>
      <c r="V135" s="73">
        <f t="shared" si="43"/>
        <v>0</v>
      </c>
      <c r="W135" s="69">
        <v>59</v>
      </c>
      <c r="X135" s="71">
        <f t="shared" si="44"/>
        <v>95.16129032258065</v>
      </c>
      <c r="Y135" s="124"/>
      <c r="EE135" s="96"/>
      <c r="EL135" s="68">
        <v>16</v>
      </c>
      <c r="EM135" s="68" t="s">
        <v>53</v>
      </c>
      <c r="EN135" s="65">
        <v>93</v>
      </c>
      <c r="EO135" s="73">
        <v>10</v>
      </c>
      <c r="EP135" s="73">
        <f>X135</f>
        <v>95.16129032258065</v>
      </c>
      <c r="EQ135" s="73">
        <f>I135</f>
        <v>4.838709677419355</v>
      </c>
      <c r="ER135" s="73">
        <f>K135</f>
        <v>0</v>
      </c>
      <c r="ES135" s="73">
        <f>M135</f>
        <v>0</v>
      </c>
      <c r="ET135" s="73">
        <f>O135</f>
        <v>4.838709677419355</v>
      </c>
      <c r="EU135" s="77">
        <f>V135</f>
        <v>0</v>
      </c>
      <c r="EV135" s="73">
        <f>T135</f>
        <v>0</v>
      </c>
    </row>
    <row r="136" spans="1:152" s="95" customFormat="1" ht="12.75">
      <c r="A136" s="68">
        <v>17</v>
      </c>
      <c r="B136" s="68" t="s">
        <v>54</v>
      </c>
      <c r="C136" s="54"/>
      <c r="D136" s="128"/>
      <c r="E136" s="128" t="e">
        <f t="shared" si="37"/>
        <v>#DIV/0!</v>
      </c>
      <c r="F136" s="108"/>
      <c r="G136" s="106" t="e">
        <f t="shared" si="36"/>
        <v>#DIV/0!</v>
      </c>
      <c r="H136" s="108"/>
      <c r="I136" s="73" t="e">
        <f t="shared" si="38"/>
        <v>#DIV/0!</v>
      </c>
      <c r="J136" s="69"/>
      <c r="K136" s="73" t="e">
        <f t="shared" si="39"/>
        <v>#DIV/0!</v>
      </c>
      <c r="L136" s="69"/>
      <c r="M136" s="73" t="e">
        <f t="shared" si="40"/>
        <v>#DIV/0!</v>
      </c>
      <c r="N136" s="69"/>
      <c r="O136" s="73" t="e">
        <f t="shared" si="41"/>
        <v>#DIV/0!</v>
      </c>
      <c r="P136" s="69"/>
      <c r="Q136" s="69"/>
      <c r="R136" s="69"/>
      <c r="S136" s="69"/>
      <c r="T136" s="73" t="e">
        <f t="shared" si="42"/>
        <v>#DIV/0!</v>
      </c>
      <c r="U136" s="69"/>
      <c r="V136" s="73" t="e">
        <f t="shared" si="43"/>
        <v>#DIV/0!</v>
      </c>
      <c r="W136" s="69"/>
      <c r="X136" s="71" t="e">
        <f t="shared" si="44"/>
        <v>#DIV/0!</v>
      </c>
      <c r="Y136" s="124"/>
      <c r="EE136" s="96"/>
      <c r="EL136" s="68">
        <v>17</v>
      </c>
      <c r="EM136" s="68" t="s">
        <v>54</v>
      </c>
      <c r="EN136" s="65"/>
      <c r="EO136" s="73"/>
      <c r="EP136" s="73" t="e">
        <f>X136</f>
        <v>#DIV/0!</v>
      </c>
      <c r="EQ136" s="73" t="e">
        <f>I136</f>
        <v>#DIV/0!</v>
      </c>
      <c r="ER136" s="73" t="e">
        <f>K136</f>
        <v>#DIV/0!</v>
      </c>
      <c r="ES136" s="73" t="e">
        <f>M136</f>
        <v>#DIV/0!</v>
      </c>
      <c r="ET136" s="73" t="e">
        <f>O136</f>
        <v>#DIV/0!</v>
      </c>
      <c r="EU136" s="77" t="e">
        <f>V136</f>
        <v>#DIV/0!</v>
      </c>
      <c r="EV136" s="73" t="e">
        <f>T136</f>
        <v>#DIV/0!</v>
      </c>
    </row>
    <row r="137" spans="1:152" s="95" customFormat="1" ht="12.75">
      <c r="A137" s="68">
        <v>18</v>
      </c>
      <c r="B137" s="68" t="s">
        <v>55</v>
      </c>
      <c r="C137" s="54"/>
      <c r="D137" s="128"/>
      <c r="E137" s="128" t="e">
        <f t="shared" si="37"/>
        <v>#DIV/0!</v>
      </c>
      <c r="F137" s="108"/>
      <c r="G137" s="106" t="e">
        <f t="shared" si="36"/>
        <v>#DIV/0!</v>
      </c>
      <c r="H137" s="108"/>
      <c r="I137" s="73" t="e">
        <f t="shared" si="38"/>
        <v>#DIV/0!</v>
      </c>
      <c r="J137" s="69"/>
      <c r="K137" s="73" t="e">
        <f t="shared" si="39"/>
        <v>#DIV/0!</v>
      </c>
      <c r="L137" s="69"/>
      <c r="M137" s="73" t="e">
        <f t="shared" si="40"/>
        <v>#DIV/0!</v>
      </c>
      <c r="N137" s="69"/>
      <c r="O137" s="73" t="e">
        <f t="shared" si="41"/>
        <v>#DIV/0!</v>
      </c>
      <c r="P137" s="69"/>
      <c r="Q137" s="69"/>
      <c r="R137" s="69"/>
      <c r="S137" s="69"/>
      <c r="T137" s="73" t="e">
        <f t="shared" si="42"/>
        <v>#DIV/0!</v>
      </c>
      <c r="U137" s="69"/>
      <c r="V137" s="73" t="e">
        <f t="shared" si="43"/>
        <v>#DIV/0!</v>
      </c>
      <c r="W137" s="69"/>
      <c r="X137" s="71" t="e">
        <f t="shared" si="44"/>
        <v>#DIV/0!</v>
      </c>
      <c r="Y137" s="124"/>
      <c r="EE137" s="96"/>
      <c r="EL137" s="68">
        <v>18</v>
      </c>
      <c r="EM137" s="68" t="s">
        <v>55</v>
      </c>
      <c r="EN137" s="65"/>
      <c r="EO137" s="73"/>
      <c r="EP137" s="73" t="e">
        <f>X137</f>
        <v>#DIV/0!</v>
      </c>
      <c r="EQ137" s="73" t="e">
        <f>I137</f>
        <v>#DIV/0!</v>
      </c>
      <c r="ER137" s="73" t="e">
        <f>K137</f>
        <v>#DIV/0!</v>
      </c>
      <c r="ES137" s="73" t="e">
        <f>M137</f>
        <v>#DIV/0!</v>
      </c>
      <c r="ET137" s="73" t="e">
        <f>O137</f>
        <v>#DIV/0!</v>
      </c>
      <c r="EU137" s="77" t="e">
        <f>V137</f>
        <v>#DIV/0!</v>
      </c>
      <c r="EV137" s="73" t="e">
        <f>T137</f>
        <v>#DIV/0!</v>
      </c>
    </row>
    <row r="138" spans="1:152" s="95" customFormat="1" ht="12.75">
      <c r="A138" s="68">
        <v>19</v>
      </c>
      <c r="B138" s="68" t="s">
        <v>56</v>
      </c>
      <c r="C138" s="54"/>
      <c r="D138" s="128"/>
      <c r="E138" s="128" t="e">
        <f t="shared" si="37"/>
        <v>#DIV/0!</v>
      </c>
      <c r="F138" s="108"/>
      <c r="G138" s="106" t="e">
        <f t="shared" si="36"/>
        <v>#DIV/0!</v>
      </c>
      <c r="H138" s="108"/>
      <c r="I138" s="73" t="e">
        <f t="shared" si="38"/>
        <v>#DIV/0!</v>
      </c>
      <c r="J138" s="69"/>
      <c r="K138" s="73" t="e">
        <f t="shared" si="39"/>
        <v>#DIV/0!</v>
      </c>
      <c r="L138" s="69"/>
      <c r="M138" s="73" t="e">
        <f t="shared" si="40"/>
        <v>#DIV/0!</v>
      </c>
      <c r="N138" s="69"/>
      <c r="O138" s="73" t="e">
        <f t="shared" si="41"/>
        <v>#DIV/0!</v>
      </c>
      <c r="P138" s="69"/>
      <c r="Q138" s="69"/>
      <c r="R138" s="69"/>
      <c r="S138" s="69"/>
      <c r="T138" s="73" t="e">
        <f t="shared" si="42"/>
        <v>#DIV/0!</v>
      </c>
      <c r="U138" s="69"/>
      <c r="V138" s="73" t="e">
        <f t="shared" si="43"/>
        <v>#DIV/0!</v>
      </c>
      <c r="W138" s="69"/>
      <c r="X138" s="71" t="e">
        <f t="shared" si="44"/>
        <v>#DIV/0!</v>
      </c>
      <c r="Y138" s="124"/>
      <c r="EE138" s="96"/>
      <c r="EL138" s="68">
        <v>19</v>
      </c>
      <c r="EM138" s="68" t="s">
        <v>56</v>
      </c>
      <c r="EN138" s="65"/>
      <c r="EO138" s="73"/>
      <c r="EP138" s="73" t="e">
        <f>X138</f>
        <v>#DIV/0!</v>
      </c>
      <c r="EQ138" s="73" t="e">
        <f>I138</f>
        <v>#DIV/0!</v>
      </c>
      <c r="ER138" s="73" t="e">
        <f>K138</f>
        <v>#DIV/0!</v>
      </c>
      <c r="ES138" s="73" t="e">
        <f>M138</f>
        <v>#DIV/0!</v>
      </c>
      <c r="ET138" s="73" t="e">
        <f>O138</f>
        <v>#DIV/0!</v>
      </c>
      <c r="EU138" s="77" t="e">
        <f>V138</f>
        <v>#DIV/0!</v>
      </c>
      <c r="EV138" s="73" t="e">
        <f>T138</f>
        <v>#DIV/0!</v>
      </c>
    </row>
    <row r="139" spans="1:152" s="95" customFormat="1" ht="12.75">
      <c r="A139" s="68">
        <v>20</v>
      </c>
      <c r="B139" s="68" t="s">
        <v>57</v>
      </c>
      <c r="C139" s="54"/>
      <c r="D139" s="128"/>
      <c r="E139" s="128" t="e">
        <f t="shared" si="37"/>
        <v>#DIV/0!</v>
      </c>
      <c r="F139" s="108"/>
      <c r="G139" s="106" t="e">
        <f t="shared" si="36"/>
        <v>#DIV/0!</v>
      </c>
      <c r="H139" s="108"/>
      <c r="I139" s="73" t="e">
        <f t="shared" si="38"/>
        <v>#DIV/0!</v>
      </c>
      <c r="J139" s="69"/>
      <c r="K139" s="73" t="e">
        <f t="shared" si="39"/>
        <v>#DIV/0!</v>
      </c>
      <c r="L139" s="69"/>
      <c r="M139" s="73" t="e">
        <f t="shared" si="40"/>
        <v>#DIV/0!</v>
      </c>
      <c r="N139" s="69"/>
      <c r="O139" s="73" t="e">
        <f t="shared" si="41"/>
        <v>#DIV/0!</v>
      </c>
      <c r="P139" s="69"/>
      <c r="Q139" s="69"/>
      <c r="R139" s="69"/>
      <c r="S139" s="69"/>
      <c r="T139" s="73" t="e">
        <f t="shared" si="42"/>
        <v>#DIV/0!</v>
      </c>
      <c r="U139" s="69"/>
      <c r="V139" s="73" t="e">
        <f t="shared" si="43"/>
        <v>#DIV/0!</v>
      </c>
      <c r="W139" s="69"/>
      <c r="X139" s="71" t="e">
        <f t="shared" si="44"/>
        <v>#DIV/0!</v>
      </c>
      <c r="Y139" s="124"/>
      <c r="EE139" s="96"/>
      <c r="EL139" s="68">
        <v>20</v>
      </c>
      <c r="EM139" s="68" t="s">
        <v>57</v>
      </c>
      <c r="EN139" s="65"/>
      <c r="EO139" s="73"/>
      <c r="EP139" s="73" t="e">
        <f>X139</f>
        <v>#DIV/0!</v>
      </c>
      <c r="EQ139" s="73" t="e">
        <f>I139</f>
        <v>#DIV/0!</v>
      </c>
      <c r="ER139" s="73" t="e">
        <f>K139</f>
        <v>#DIV/0!</v>
      </c>
      <c r="ES139" s="73" t="e">
        <f>M139</f>
        <v>#DIV/0!</v>
      </c>
      <c r="ET139" s="73" t="e">
        <f>O139</f>
        <v>#DIV/0!</v>
      </c>
      <c r="EU139" s="77" t="e">
        <f>V139</f>
        <v>#DIV/0!</v>
      </c>
      <c r="EV139" s="73" t="e">
        <f>T139</f>
        <v>#DIV/0!</v>
      </c>
    </row>
    <row r="140" spans="1:152" ht="12.75">
      <c r="A140" s="68">
        <v>21</v>
      </c>
      <c r="B140" s="68" t="s">
        <v>58</v>
      </c>
      <c r="C140" s="54"/>
      <c r="D140" s="138"/>
      <c r="E140" s="138" t="e">
        <f t="shared" si="37"/>
        <v>#DIV/0!</v>
      </c>
      <c r="F140" s="108"/>
      <c r="G140" s="106" t="e">
        <f t="shared" si="36"/>
        <v>#DIV/0!</v>
      </c>
      <c r="H140" s="108"/>
      <c r="I140" s="73" t="e">
        <f t="shared" si="38"/>
        <v>#DIV/0!</v>
      </c>
      <c r="J140" s="69"/>
      <c r="K140" s="73" t="e">
        <f t="shared" si="39"/>
        <v>#DIV/0!</v>
      </c>
      <c r="L140" s="69"/>
      <c r="M140" s="73" t="e">
        <f t="shared" si="40"/>
        <v>#DIV/0!</v>
      </c>
      <c r="N140" s="69"/>
      <c r="O140" s="73" t="e">
        <f t="shared" si="41"/>
        <v>#DIV/0!</v>
      </c>
      <c r="P140" s="69"/>
      <c r="Q140" s="69"/>
      <c r="R140" s="69"/>
      <c r="S140" s="69"/>
      <c r="T140" s="73" t="e">
        <f t="shared" si="42"/>
        <v>#DIV/0!</v>
      </c>
      <c r="U140" s="69"/>
      <c r="V140" s="73" t="e">
        <f t="shared" si="43"/>
        <v>#DIV/0!</v>
      </c>
      <c r="W140" s="69"/>
      <c r="X140" s="71" t="e">
        <f t="shared" si="44"/>
        <v>#DIV/0!</v>
      </c>
      <c r="Y140" s="124"/>
      <c r="EL140" s="68">
        <v>21</v>
      </c>
      <c r="EM140" s="68" t="s">
        <v>58</v>
      </c>
      <c r="EN140" s="65"/>
      <c r="EO140" s="73"/>
      <c r="EP140" s="73" t="e">
        <f>X140</f>
        <v>#DIV/0!</v>
      </c>
      <c r="EQ140" s="73" t="e">
        <f>I140</f>
        <v>#DIV/0!</v>
      </c>
      <c r="ER140" s="73" t="e">
        <f>K140</f>
        <v>#DIV/0!</v>
      </c>
      <c r="ES140" s="73" t="e">
        <f>M140</f>
        <v>#DIV/0!</v>
      </c>
      <c r="ET140" s="73" t="e">
        <f>O140</f>
        <v>#DIV/0!</v>
      </c>
      <c r="EU140" s="77" t="e">
        <f>V140</f>
        <v>#DIV/0!</v>
      </c>
      <c r="EV140" s="73" t="e">
        <f>T140</f>
        <v>#DIV/0!</v>
      </c>
    </row>
    <row r="141" spans="1:152" ht="12.75">
      <c r="A141" s="68">
        <v>22</v>
      </c>
      <c r="B141" s="68" t="s">
        <v>59</v>
      </c>
      <c r="C141" s="54"/>
      <c r="D141" s="138"/>
      <c r="E141" s="138" t="e">
        <f t="shared" si="37"/>
        <v>#DIV/0!</v>
      </c>
      <c r="F141" s="108"/>
      <c r="G141" s="106" t="e">
        <f t="shared" si="36"/>
        <v>#DIV/0!</v>
      </c>
      <c r="H141" s="108"/>
      <c r="I141" s="73" t="e">
        <f t="shared" si="38"/>
        <v>#DIV/0!</v>
      </c>
      <c r="J141" s="69"/>
      <c r="K141" s="73" t="e">
        <f t="shared" si="39"/>
        <v>#DIV/0!</v>
      </c>
      <c r="L141" s="69"/>
      <c r="M141" s="73" t="e">
        <f t="shared" si="40"/>
        <v>#DIV/0!</v>
      </c>
      <c r="N141" s="69"/>
      <c r="O141" s="73" t="e">
        <f t="shared" si="41"/>
        <v>#DIV/0!</v>
      </c>
      <c r="P141" s="69"/>
      <c r="Q141" s="69"/>
      <c r="R141" s="69"/>
      <c r="S141" s="69"/>
      <c r="T141" s="73" t="e">
        <f t="shared" si="42"/>
        <v>#DIV/0!</v>
      </c>
      <c r="U141" s="69"/>
      <c r="V141" s="73" t="e">
        <f t="shared" si="43"/>
        <v>#DIV/0!</v>
      </c>
      <c r="W141" s="69"/>
      <c r="X141" s="71" t="e">
        <f t="shared" si="44"/>
        <v>#DIV/0!</v>
      </c>
      <c r="Y141" s="124"/>
      <c r="EL141" s="68">
        <v>22</v>
      </c>
      <c r="EM141" s="68" t="s">
        <v>59</v>
      </c>
      <c r="EN141" s="65"/>
      <c r="EO141" s="73"/>
      <c r="EP141" s="73" t="e">
        <f>X141</f>
        <v>#DIV/0!</v>
      </c>
      <c r="EQ141" s="73" t="e">
        <f>I141</f>
        <v>#DIV/0!</v>
      </c>
      <c r="ER141" s="73" t="e">
        <f>K141</f>
        <v>#DIV/0!</v>
      </c>
      <c r="ES141" s="73" t="e">
        <f>M141</f>
        <v>#DIV/0!</v>
      </c>
      <c r="ET141" s="73" t="e">
        <f>O141</f>
        <v>#DIV/0!</v>
      </c>
      <c r="EU141" s="77" t="e">
        <f>V141</f>
        <v>#DIV/0!</v>
      </c>
      <c r="EV141" s="73" t="e">
        <f>T141</f>
        <v>#DIV/0!</v>
      </c>
    </row>
    <row r="142" spans="1:152" ht="12.75">
      <c r="A142" s="68">
        <v>23</v>
      </c>
      <c r="B142" s="68" t="s">
        <v>60</v>
      </c>
      <c r="C142" s="54"/>
      <c r="D142" s="138"/>
      <c r="E142" s="138" t="e">
        <f t="shared" si="37"/>
        <v>#DIV/0!</v>
      </c>
      <c r="F142" s="108"/>
      <c r="G142" s="106" t="e">
        <f t="shared" si="36"/>
        <v>#DIV/0!</v>
      </c>
      <c r="H142" s="108"/>
      <c r="I142" s="73" t="e">
        <f t="shared" si="38"/>
        <v>#DIV/0!</v>
      </c>
      <c r="J142" s="69"/>
      <c r="K142" s="73" t="e">
        <f t="shared" si="39"/>
        <v>#DIV/0!</v>
      </c>
      <c r="L142" s="69"/>
      <c r="M142" s="73" t="e">
        <f t="shared" si="40"/>
        <v>#DIV/0!</v>
      </c>
      <c r="N142" s="69"/>
      <c r="O142" s="73" t="e">
        <f t="shared" si="41"/>
        <v>#DIV/0!</v>
      </c>
      <c r="P142" s="69"/>
      <c r="Q142" s="69"/>
      <c r="R142" s="69"/>
      <c r="S142" s="69"/>
      <c r="T142" s="73" t="e">
        <f t="shared" si="42"/>
        <v>#DIV/0!</v>
      </c>
      <c r="U142" s="69"/>
      <c r="V142" s="73" t="e">
        <f t="shared" si="43"/>
        <v>#DIV/0!</v>
      </c>
      <c r="W142" s="69"/>
      <c r="X142" s="71" t="e">
        <f t="shared" si="44"/>
        <v>#DIV/0!</v>
      </c>
      <c r="Y142" s="124"/>
      <c r="EL142" s="68">
        <v>23</v>
      </c>
      <c r="EM142" s="68" t="s">
        <v>60</v>
      </c>
      <c r="EN142" s="65"/>
      <c r="EO142" s="73"/>
      <c r="EP142" s="73" t="e">
        <f>X142</f>
        <v>#DIV/0!</v>
      </c>
      <c r="EQ142" s="73" t="e">
        <f>I142</f>
        <v>#DIV/0!</v>
      </c>
      <c r="ER142" s="73" t="e">
        <f>K142</f>
        <v>#DIV/0!</v>
      </c>
      <c r="ES142" s="73" t="e">
        <f>M142</f>
        <v>#DIV/0!</v>
      </c>
      <c r="ET142" s="73" t="e">
        <f>O142</f>
        <v>#DIV/0!</v>
      </c>
      <c r="EU142" s="77" t="e">
        <f>V142</f>
        <v>#DIV/0!</v>
      </c>
      <c r="EV142" s="73" t="e">
        <f>T142</f>
        <v>#DIV/0!</v>
      </c>
    </row>
    <row r="143" spans="1:152" ht="12.75">
      <c r="A143" s="68">
        <v>24</v>
      </c>
      <c r="B143" s="68" t="s">
        <v>61</v>
      </c>
      <c r="C143" s="54"/>
      <c r="D143" s="138"/>
      <c r="E143" s="138" t="e">
        <f t="shared" si="37"/>
        <v>#DIV/0!</v>
      </c>
      <c r="F143" s="108"/>
      <c r="G143" s="106" t="e">
        <f t="shared" si="36"/>
        <v>#DIV/0!</v>
      </c>
      <c r="H143" s="108"/>
      <c r="I143" s="73" t="e">
        <f t="shared" si="38"/>
        <v>#DIV/0!</v>
      </c>
      <c r="J143" s="69"/>
      <c r="K143" s="73" t="e">
        <f t="shared" si="39"/>
        <v>#DIV/0!</v>
      </c>
      <c r="L143" s="69"/>
      <c r="M143" s="73" t="e">
        <f t="shared" si="40"/>
        <v>#DIV/0!</v>
      </c>
      <c r="N143" s="69"/>
      <c r="O143" s="73" t="e">
        <f t="shared" si="41"/>
        <v>#DIV/0!</v>
      </c>
      <c r="P143" s="69"/>
      <c r="Q143" s="69"/>
      <c r="R143" s="69"/>
      <c r="S143" s="69"/>
      <c r="T143" s="73" t="e">
        <f t="shared" si="42"/>
        <v>#DIV/0!</v>
      </c>
      <c r="U143" s="69"/>
      <c r="V143" s="73" t="e">
        <f t="shared" si="43"/>
        <v>#DIV/0!</v>
      </c>
      <c r="W143" s="69"/>
      <c r="X143" s="71" t="e">
        <f t="shared" si="44"/>
        <v>#DIV/0!</v>
      </c>
      <c r="Y143" s="124"/>
      <c r="EL143" s="68">
        <v>24</v>
      </c>
      <c r="EM143" s="68" t="s">
        <v>61</v>
      </c>
      <c r="EN143" s="65"/>
      <c r="EO143" s="73"/>
      <c r="EP143" s="73" t="e">
        <f>X143</f>
        <v>#DIV/0!</v>
      </c>
      <c r="EQ143" s="73" t="e">
        <f>I143</f>
        <v>#DIV/0!</v>
      </c>
      <c r="ER143" s="73" t="e">
        <f>K143</f>
        <v>#DIV/0!</v>
      </c>
      <c r="ES143" s="73" t="e">
        <f>M143</f>
        <v>#DIV/0!</v>
      </c>
      <c r="ET143" s="73" t="e">
        <f>O143</f>
        <v>#DIV/0!</v>
      </c>
      <c r="EU143" s="77" t="e">
        <f>V143</f>
        <v>#DIV/0!</v>
      </c>
      <c r="EV143" s="73" t="e">
        <f>T143</f>
        <v>#DIV/0!</v>
      </c>
    </row>
    <row r="144" spans="1:152" ht="12.75">
      <c r="A144" s="68">
        <v>25</v>
      </c>
      <c r="B144" s="68" t="s">
        <v>62</v>
      </c>
      <c r="C144" s="54"/>
      <c r="D144" s="138"/>
      <c r="E144" s="138" t="e">
        <f t="shared" si="37"/>
        <v>#DIV/0!</v>
      </c>
      <c r="F144" s="108"/>
      <c r="G144" s="106" t="e">
        <f t="shared" si="36"/>
        <v>#DIV/0!</v>
      </c>
      <c r="H144" s="108"/>
      <c r="I144" s="73" t="e">
        <f t="shared" si="38"/>
        <v>#DIV/0!</v>
      </c>
      <c r="J144" s="69"/>
      <c r="K144" s="73" t="e">
        <f t="shared" si="39"/>
        <v>#DIV/0!</v>
      </c>
      <c r="L144" s="69"/>
      <c r="M144" s="73" t="e">
        <f t="shared" si="40"/>
        <v>#DIV/0!</v>
      </c>
      <c r="N144" s="69"/>
      <c r="O144" s="73" t="e">
        <f t="shared" si="41"/>
        <v>#DIV/0!</v>
      </c>
      <c r="P144" s="69"/>
      <c r="Q144" s="69"/>
      <c r="R144" s="69"/>
      <c r="S144" s="69"/>
      <c r="T144" s="73" t="e">
        <f t="shared" si="42"/>
        <v>#DIV/0!</v>
      </c>
      <c r="U144" s="69"/>
      <c r="V144" s="73" t="e">
        <f t="shared" si="43"/>
        <v>#DIV/0!</v>
      </c>
      <c r="W144" s="69"/>
      <c r="X144" s="71" t="e">
        <f t="shared" si="44"/>
        <v>#DIV/0!</v>
      </c>
      <c r="Y144" s="124"/>
      <c r="EL144" s="68">
        <v>25</v>
      </c>
      <c r="EM144" s="68" t="s">
        <v>62</v>
      </c>
      <c r="EN144" s="65"/>
      <c r="EO144" s="73"/>
      <c r="EP144" s="73" t="e">
        <f>X144</f>
        <v>#DIV/0!</v>
      </c>
      <c r="EQ144" s="73" t="e">
        <f>I144</f>
        <v>#DIV/0!</v>
      </c>
      <c r="ER144" s="73" t="e">
        <f>K144</f>
        <v>#DIV/0!</v>
      </c>
      <c r="ES144" s="73" t="e">
        <f>M144</f>
        <v>#DIV/0!</v>
      </c>
      <c r="ET144" s="73" t="e">
        <f>O144</f>
        <v>#DIV/0!</v>
      </c>
      <c r="EU144" s="77" t="e">
        <f>V144</f>
        <v>#DIV/0!</v>
      </c>
      <c r="EV144" s="73" t="e">
        <f>T144</f>
        <v>#DIV/0!</v>
      </c>
    </row>
    <row r="145" spans="1:152" ht="12.75">
      <c r="A145" s="80"/>
      <c r="B145" s="80" t="s">
        <v>63</v>
      </c>
      <c r="C145" s="75">
        <f>SUM(C120:C144)</f>
        <v>510</v>
      </c>
      <c r="D145" s="75">
        <f>SUM(D120:D144)</f>
        <v>117.3</v>
      </c>
      <c r="E145" s="139">
        <f t="shared" si="37"/>
        <v>46.52915509718366</v>
      </c>
      <c r="F145" s="111">
        <f>SUM(F120:F144)</f>
        <v>252.1</v>
      </c>
      <c r="G145" s="106">
        <f t="shared" si="36"/>
        <v>49.431372549019606</v>
      </c>
      <c r="H145" s="75">
        <f>SUM(H120:H144)</f>
        <v>174.1</v>
      </c>
      <c r="I145" s="73">
        <f t="shared" si="38"/>
        <v>69.05989686632289</v>
      </c>
      <c r="J145" s="75">
        <f>SUM(J120:J144)</f>
        <v>112.10000000000001</v>
      </c>
      <c r="K145" s="73">
        <f t="shared" si="39"/>
        <v>44.46648155493852</v>
      </c>
      <c r="L145" s="75">
        <f>SUM(L120:L144)</f>
        <v>112.10000000000001</v>
      </c>
      <c r="M145" s="73">
        <f t="shared" si="40"/>
        <v>44.46648155493852</v>
      </c>
      <c r="N145" s="75">
        <f>SUM(N120:N144)</f>
        <v>113.2</v>
      </c>
      <c r="O145" s="73">
        <f t="shared" si="41"/>
        <v>44.902816342721145</v>
      </c>
      <c r="P145" s="75">
        <f>SUM(P120:P144)</f>
        <v>24</v>
      </c>
      <c r="Q145" s="75">
        <f>SUM(Q120:Q144)</f>
        <v>49.2</v>
      </c>
      <c r="R145" s="75">
        <f>SUM(R120:R144)</f>
        <v>40</v>
      </c>
      <c r="S145" s="75">
        <v>0</v>
      </c>
      <c r="T145" s="73">
        <f t="shared" si="42"/>
        <v>0</v>
      </c>
      <c r="U145" s="75">
        <f>SUM(U120:U144)</f>
        <v>0</v>
      </c>
      <c r="V145" s="73">
        <f t="shared" si="43"/>
        <v>0</v>
      </c>
      <c r="W145" s="75">
        <f>SUM(W120:W144)</f>
        <v>78</v>
      </c>
      <c r="X145" s="71">
        <f t="shared" si="44"/>
        <v>30.94010313367711</v>
      </c>
      <c r="Y145" s="124"/>
      <c r="EL145" s="156" t="s">
        <v>64</v>
      </c>
      <c r="EM145" s="157"/>
      <c r="EN145" s="79">
        <v>49</v>
      </c>
      <c r="EO145" s="134">
        <v>47</v>
      </c>
      <c r="EP145" s="86">
        <f>X145</f>
        <v>30.94010313367711</v>
      </c>
      <c r="EQ145" s="86">
        <f>I145</f>
        <v>69.05989686632289</v>
      </c>
      <c r="ER145" s="86">
        <f>K145</f>
        <v>44.46648155493852</v>
      </c>
      <c r="ES145" s="86">
        <f>M145</f>
        <v>44.46648155493852</v>
      </c>
      <c r="ET145" s="86">
        <f>O145</f>
        <v>44.902816342721145</v>
      </c>
      <c r="EU145" s="87">
        <f>V145</f>
        <v>0</v>
      </c>
      <c r="EV145" s="86">
        <f>T145</f>
        <v>0</v>
      </c>
    </row>
    <row r="146" spans="1:152" ht="12.75">
      <c r="A146" s="112"/>
      <c r="B146" s="119" t="s">
        <v>101</v>
      </c>
      <c r="C146" s="75">
        <v>577</v>
      </c>
      <c r="D146" s="138"/>
      <c r="E146" s="140">
        <f t="shared" si="37"/>
        <v>0</v>
      </c>
      <c r="F146" s="111">
        <v>219.9</v>
      </c>
      <c r="G146" s="106">
        <f t="shared" si="36"/>
        <v>38.110918544194114</v>
      </c>
      <c r="H146" s="75">
        <v>193</v>
      </c>
      <c r="I146" s="73">
        <f t="shared" si="38"/>
        <v>87.76716689404275</v>
      </c>
      <c r="J146" s="75">
        <v>95</v>
      </c>
      <c r="K146" s="73">
        <f t="shared" si="39"/>
        <v>43.20145520691223</v>
      </c>
      <c r="L146" s="75">
        <v>65</v>
      </c>
      <c r="M146" s="73">
        <f t="shared" si="40"/>
        <v>29.55889040472942</v>
      </c>
      <c r="N146" s="75">
        <v>96.9</v>
      </c>
      <c r="O146" s="73">
        <f t="shared" si="41"/>
        <v>44.065484311050476</v>
      </c>
      <c r="P146" s="75">
        <v>30</v>
      </c>
      <c r="Q146" s="75">
        <v>41</v>
      </c>
      <c r="R146" s="75">
        <v>25.9</v>
      </c>
      <c r="S146" s="75">
        <v>0</v>
      </c>
      <c r="T146" s="73">
        <f t="shared" si="42"/>
        <v>0</v>
      </c>
      <c r="U146" s="75">
        <v>31.1</v>
      </c>
      <c r="V146" s="73">
        <f t="shared" si="43"/>
        <v>14.142792178262848</v>
      </c>
      <c r="W146" s="75">
        <v>26.9</v>
      </c>
      <c r="X146" s="71">
        <f t="shared" si="44"/>
        <v>12.232833105957253</v>
      </c>
      <c r="Y146" s="124"/>
      <c r="EL146" s="154" t="s">
        <v>116</v>
      </c>
      <c r="EM146" s="155"/>
      <c r="EN146" s="9">
        <v>38</v>
      </c>
      <c r="EO146" s="9">
        <v>0</v>
      </c>
      <c r="EP146" s="86">
        <v>12</v>
      </c>
      <c r="EQ146" s="86">
        <v>88</v>
      </c>
      <c r="ER146" s="86">
        <v>43</v>
      </c>
      <c r="ES146" s="86">
        <v>30</v>
      </c>
      <c r="ET146" s="86">
        <v>44</v>
      </c>
      <c r="EU146" s="87">
        <v>14</v>
      </c>
      <c r="EV146" s="86">
        <v>0</v>
      </c>
    </row>
    <row r="147" spans="1:152" ht="12.75">
      <c r="A147" s="118"/>
      <c r="B147" s="119" t="s">
        <v>96</v>
      </c>
      <c r="C147" s="89">
        <v>633.5</v>
      </c>
      <c r="D147" s="138">
        <v>85.3</v>
      </c>
      <c r="E147" s="140">
        <f t="shared" si="37"/>
        <v>39.69288040949279</v>
      </c>
      <c r="F147" s="111">
        <v>214.9</v>
      </c>
      <c r="G147" s="106">
        <f t="shared" si="36"/>
        <v>33.92265193370166</v>
      </c>
      <c r="H147" s="75">
        <v>96.7</v>
      </c>
      <c r="I147" s="73">
        <f t="shared" si="38"/>
        <v>44.997673336435554</v>
      </c>
      <c r="J147" s="75">
        <v>70.7</v>
      </c>
      <c r="K147" s="73">
        <f t="shared" si="39"/>
        <v>32.89902280130293</v>
      </c>
      <c r="L147" s="75">
        <v>58.2</v>
      </c>
      <c r="M147" s="73">
        <f t="shared" si="40"/>
        <v>27.082363890181483</v>
      </c>
      <c r="N147" s="75">
        <v>10</v>
      </c>
      <c r="O147" s="73">
        <f t="shared" si="41"/>
        <v>4.653327128897161</v>
      </c>
      <c r="P147" s="111">
        <v>0</v>
      </c>
      <c r="Q147" s="115">
        <v>0</v>
      </c>
      <c r="R147" s="115">
        <v>10</v>
      </c>
      <c r="S147" s="75">
        <v>0</v>
      </c>
      <c r="T147" s="73">
        <f t="shared" si="42"/>
        <v>0</v>
      </c>
      <c r="U147" s="115">
        <v>16</v>
      </c>
      <c r="V147" s="73">
        <f t="shared" si="43"/>
        <v>7.445323406235459</v>
      </c>
      <c r="W147" s="75">
        <v>118.2</v>
      </c>
      <c r="X147" s="71">
        <f t="shared" si="44"/>
        <v>55.002326663564446</v>
      </c>
      <c r="Y147" s="124"/>
      <c r="EL147" s="154" t="s">
        <v>117</v>
      </c>
      <c r="EM147" s="155"/>
      <c r="EN147" s="9">
        <v>34</v>
      </c>
      <c r="EO147" s="9">
        <v>40</v>
      </c>
      <c r="EP147" s="82">
        <v>55</v>
      </c>
      <c r="EQ147" s="82">
        <v>45</v>
      </c>
      <c r="ER147" s="82">
        <v>33</v>
      </c>
      <c r="ES147" s="82">
        <v>27</v>
      </c>
      <c r="ET147" s="82">
        <v>5</v>
      </c>
      <c r="EU147" s="123">
        <v>7</v>
      </c>
      <c r="EV147" s="82">
        <v>0</v>
      </c>
    </row>
    <row r="148" spans="1:152" ht="12.75">
      <c r="A148" s="124"/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EL148" s="95"/>
      <c r="EM148" s="95"/>
      <c r="EN148" s="95"/>
      <c r="EO148" s="95"/>
      <c r="EP148" s="95"/>
      <c r="EQ148" s="95"/>
      <c r="ER148" s="95"/>
      <c r="ES148" s="95"/>
      <c r="ET148" s="95"/>
      <c r="EU148" s="95"/>
      <c r="EV148" s="95"/>
    </row>
    <row r="149" spans="1:152" ht="12.75">
      <c r="A149" s="124"/>
      <c r="B149" s="20" t="s">
        <v>75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141"/>
      <c r="O149" s="141"/>
      <c r="P149" s="141"/>
      <c r="Q149" s="124"/>
      <c r="R149" s="124"/>
      <c r="S149" s="124"/>
      <c r="T149" s="124"/>
      <c r="U149" s="124"/>
      <c r="V149" s="124"/>
      <c r="W149" s="124"/>
      <c r="EL149" s="1" t="s">
        <v>74</v>
      </c>
      <c r="EM149" s="1"/>
      <c r="EN149" s="1"/>
      <c r="EO149" s="1"/>
      <c r="EP149" s="1"/>
      <c r="EQ149" s="1"/>
      <c r="ER149" s="3"/>
      <c r="ES149" s="1"/>
      <c r="ET149" s="1"/>
      <c r="EU149" s="47"/>
      <c r="EV149" s="47"/>
    </row>
    <row r="150" spans="1:152" ht="12.75">
      <c r="A150" s="132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EL150" s="1" t="s">
        <v>86</v>
      </c>
      <c r="EM150" s="1"/>
      <c r="EN150" s="1"/>
      <c r="EO150" s="1"/>
      <c r="EP150" s="1"/>
      <c r="EQ150" s="1"/>
      <c r="ER150" s="17"/>
      <c r="ES150" s="17"/>
      <c r="ET150" s="17"/>
      <c r="EU150" s="17" t="s">
        <v>69</v>
      </c>
      <c r="EV150" s="95"/>
    </row>
  </sheetData>
  <sheetProtection/>
  <mergeCells count="37">
    <mergeCell ref="EL78:EV78"/>
    <mergeCell ref="EL107:EM107"/>
    <mergeCell ref="EL108:EM108"/>
    <mergeCell ref="EL109:EM109"/>
    <mergeCell ref="DC5:DE5"/>
    <mergeCell ref="EL70:EM70"/>
    <mergeCell ref="EL71:EM71"/>
    <mergeCell ref="EL77:EV77"/>
    <mergeCell ref="EL39:EV39"/>
    <mergeCell ref="EL40:EV40"/>
    <mergeCell ref="EL147:EM147"/>
    <mergeCell ref="EL115:EV115"/>
    <mergeCell ref="EL116:EV116"/>
    <mergeCell ref="EL145:EM145"/>
    <mergeCell ref="EL146:EM146"/>
    <mergeCell ref="ER5:ES5"/>
    <mergeCell ref="EL32:EM32"/>
    <mergeCell ref="EL33:EM33"/>
    <mergeCell ref="EL34:EM34"/>
    <mergeCell ref="EL69:EM69"/>
    <mergeCell ref="CG5:CI5"/>
    <mergeCell ref="CR5:CT5"/>
    <mergeCell ref="P42:R42"/>
    <mergeCell ref="AD42:AF42"/>
    <mergeCell ref="AO42:AQ42"/>
    <mergeCell ref="AZ42:BB42"/>
    <mergeCell ref="BK42:BM42"/>
    <mergeCell ref="DN5:DP5"/>
    <mergeCell ref="DY5:EA5"/>
    <mergeCell ref="EL2:EV2"/>
    <mergeCell ref="EL3:EV3"/>
    <mergeCell ref="P5:R5"/>
    <mergeCell ref="AD5:AF5"/>
    <mergeCell ref="AO5:AQ5"/>
    <mergeCell ref="AZ5:BB5"/>
    <mergeCell ref="BK5:BM5"/>
    <mergeCell ref="BV5:BX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BAM</cp:lastModifiedBy>
  <cp:lastPrinted>2014-12-16T07:19:08Z</cp:lastPrinted>
  <dcterms:created xsi:type="dcterms:W3CDTF">2014-11-17T06:39:47Z</dcterms:created>
  <dcterms:modified xsi:type="dcterms:W3CDTF">2014-12-16T07:21:01Z</dcterms:modified>
  <cp:category/>
  <cp:version/>
  <cp:contentType/>
  <cp:contentStatus/>
</cp:coreProperties>
</file>