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5.02.16 " sheetId="1" r:id="rId1"/>
    <sheet name="Лист1" sheetId="2" r:id="rId2"/>
    <sheet name="Лист2" sheetId="3" r:id="rId3"/>
    <sheet name="Лист3" sheetId="4" r:id="rId4"/>
  </sheets>
  <definedNames>
    <definedName name="_xlnm.Print_Area" localSheetId="0">'15.02.16 '!$A$1:$GU$297</definedName>
  </definedNames>
  <calcPr fullCalcOnLoad="1"/>
</workbook>
</file>

<file path=xl/sharedStrings.xml><?xml version="1.0" encoding="utf-8"?>
<sst xmlns="http://schemas.openxmlformats.org/spreadsheetml/2006/main" count="1373" uniqueCount="148">
  <si>
    <t>тонн</t>
  </si>
  <si>
    <t xml:space="preserve">Яровые зерновые и зернобобовые всего </t>
  </si>
  <si>
    <t>Яровые зерновые всего</t>
  </si>
  <si>
    <t>в т.ч.пшеница яровая</t>
  </si>
  <si>
    <t>в т.ч.ячмень</t>
  </si>
  <si>
    <t>в т.ч.овес</t>
  </si>
  <si>
    <t>Зернобобовые всего</t>
  </si>
  <si>
    <t>в т.ч.горох</t>
  </si>
  <si>
    <t>в т.ч.вика</t>
  </si>
  <si>
    <t>Крупяные всего</t>
  </si>
  <si>
    <t>в т.ч. просо</t>
  </si>
  <si>
    <t>в т.ч. гречиха</t>
  </si>
  <si>
    <t>Проверочная</t>
  </si>
  <si>
    <t>№</t>
  </si>
  <si>
    <t>Пот-</t>
  </si>
  <si>
    <t>сорто-</t>
  </si>
  <si>
    <t>%</t>
  </si>
  <si>
    <t>пров.</t>
  </si>
  <si>
    <t>оказалось некондиционных</t>
  </si>
  <si>
    <t>конди-</t>
  </si>
  <si>
    <t>проверено</t>
  </si>
  <si>
    <t>Проверено</t>
  </si>
  <si>
    <t>Сорто-</t>
  </si>
  <si>
    <t>Кондиц.</t>
  </si>
  <si>
    <t xml:space="preserve">                 Некондиционных</t>
  </si>
  <si>
    <t xml:space="preserve">Проверено </t>
  </si>
  <si>
    <t>разница</t>
  </si>
  <si>
    <t xml:space="preserve">Наименование </t>
  </si>
  <si>
    <t>реб-</t>
  </si>
  <si>
    <t>вых,</t>
  </si>
  <si>
    <t xml:space="preserve">семян </t>
  </si>
  <si>
    <t>провер.</t>
  </si>
  <si>
    <t>всего</t>
  </si>
  <si>
    <t>по</t>
  </si>
  <si>
    <t>в т.ч. по</t>
  </si>
  <si>
    <t>по всхо</t>
  </si>
  <si>
    <t>из них</t>
  </si>
  <si>
    <t>по влаж</t>
  </si>
  <si>
    <t>вредит.</t>
  </si>
  <si>
    <t>ционных</t>
  </si>
  <si>
    <t>ОС</t>
  </si>
  <si>
    <t>ЭС</t>
  </si>
  <si>
    <t>п/п</t>
  </si>
  <si>
    <t xml:space="preserve">   Наименование</t>
  </si>
  <si>
    <t>по чистоте</t>
  </si>
  <si>
    <t>вредители запаса</t>
  </si>
  <si>
    <t>Всего</t>
  </si>
  <si>
    <t>Засыпано</t>
  </si>
  <si>
    <t xml:space="preserve">к плану, </t>
  </si>
  <si>
    <t>вые,</t>
  </si>
  <si>
    <t>семян</t>
  </si>
  <si>
    <t xml:space="preserve">    по</t>
  </si>
  <si>
    <t>по заселен.</t>
  </si>
  <si>
    <t xml:space="preserve">       по </t>
  </si>
  <si>
    <t>к засыпке</t>
  </si>
  <si>
    <t>кондицион.</t>
  </si>
  <si>
    <t>района</t>
  </si>
  <si>
    <t>ность</t>
  </si>
  <si>
    <t>вых</t>
  </si>
  <si>
    <t>к плану</t>
  </si>
  <si>
    <t>чистоте</t>
  </si>
  <si>
    <t>сорнякам</t>
  </si>
  <si>
    <t>жести</t>
  </si>
  <si>
    <t>до 10%</t>
  </si>
  <si>
    <t xml:space="preserve"> на 10-20%</t>
  </si>
  <si>
    <t>более 20 %</t>
  </si>
  <si>
    <t>ности</t>
  </si>
  <si>
    <t>запаса</t>
  </si>
  <si>
    <t>читсоте</t>
  </si>
  <si>
    <t>более 20%</t>
  </si>
  <si>
    <t xml:space="preserve">       района</t>
  </si>
  <si>
    <t>т</t>
  </si>
  <si>
    <t>к провер.</t>
  </si>
  <si>
    <t>в т. ч. сорняк</t>
  </si>
  <si>
    <t>всхож.</t>
  </si>
  <si>
    <t>влажности</t>
  </si>
  <si>
    <t>Ярский</t>
  </si>
  <si>
    <t>Глазовский</t>
  </si>
  <si>
    <t>Юкаменский</t>
  </si>
  <si>
    <t>Балезинский</t>
  </si>
  <si>
    <t>Красногорский</t>
  </si>
  <si>
    <t>Кезский</t>
  </si>
  <si>
    <t>Дебесский</t>
  </si>
  <si>
    <t>Игринский</t>
  </si>
  <si>
    <t>Як-Бодьинский</t>
  </si>
  <si>
    <t>Шарканский</t>
  </si>
  <si>
    <t>Селтинский</t>
  </si>
  <si>
    <t>Сюмсинский</t>
  </si>
  <si>
    <t>Увинский</t>
  </si>
  <si>
    <t>Вавожский</t>
  </si>
  <si>
    <t>Кизнерский</t>
  </si>
  <si>
    <t>Можгинский</t>
  </si>
  <si>
    <t>Граховский</t>
  </si>
  <si>
    <t>Алнашский</t>
  </si>
  <si>
    <t>М-Пургинский</t>
  </si>
  <si>
    <t>Киясовский</t>
  </si>
  <si>
    <t>Каракулинский</t>
  </si>
  <si>
    <t>Завьяловский</t>
  </si>
  <si>
    <t>Воткинский</t>
  </si>
  <si>
    <t>Сарапульский</t>
  </si>
  <si>
    <t>Камбарский</t>
  </si>
  <si>
    <t>Итого по УР</t>
  </si>
  <si>
    <t xml:space="preserve"> Итого по УР</t>
  </si>
  <si>
    <t>в 2015 году</t>
  </si>
  <si>
    <t>в 2014 году</t>
  </si>
  <si>
    <t>Было на 01.02.14 г.</t>
  </si>
  <si>
    <t>Руководитель филиала ФГБУ "Россельхозцентр" по Удмуртской Республике                                                                       М.В. Курылев</t>
  </si>
  <si>
    <t>Руководитель филиала  ФГБУ "Россельхозцентр" по</t>
  </si>
  <si>
    <t xml:space="preserve"> Удмуртской Республике</t>
  </si>
  <si>
    <t>М. В. Курылев</t>
  </si>
  <si>
    <t>ОБЗОР качества семян переходящего фонда озимых зерновых культур урожая 2015 г.</t>
  </si>
  <si>
    <t>оз. рожь</t>
  </si>
  <si>
    <t>оз. пшеница</t>
  </si>
  <si>
    <t>озимая тритикале</t>
  </si>
  <si>
    <t>озимая вика</t>
  </si>
  <si>
    <t>Конди-</t>
  </si>
  <si>
    <t>до 10 %</t>
  </si>
  <si>
    <t>на 10-20 %</t>
  </si>
  <si>
    <t xml:space="preserve">более 20% </t>
  </si>
  <si>
    <t>в т.ч.сорн</t>
  </si>
  <si>
    <t>Было на 15.01.15 г.</t>
  </si>
  <si>
    <t>Было на 15.01.14 г.</t>
  </si>
  <si>
    <t>Потреб-</t>
  </si>
  <si>
    <t xml:space="preserve">% </t>
  </si>
  <si>
    <t>кондиц-х,</t>
  </si>
  <si>
    <t>ность,</t>
  </si>
  <si>
    <t xml:space="preserve">вред. </t>
  </si>
  <si>
    <t>всего,</t>
  </si>
  <si>
    <t>кон-</t>
  </si>
  <si>
    <t>диц.</t>
  </si>
  <si>
    <t>кондиц-х</t>
  </si>
  <si>
    <t>Тонн</t>
  </si>
  <si>
    <t>на 01.03.16</t>
  </si>
  <si>
    <t>к 01.03.16</t>
  </si>
  <si>
    <t xml:space="preserve">Качество семян яровых и зернобобовых культур по состоянию на 01.04.2016 г. по Удмуртской Республике.                  </t>
  </si>
  <si>
    <t>Обзор качества семян яровых зерновых и з/б культур на 01.04.2016 г. по Удмуртской Республике</t>
  </si>
  <si>
    <t>к 15.03.2016</t>
  </si>
  <si>
    <t xml:space="preserve">Качество семян переходящего фонда озимых культур урожая  2015 г.  по состоянию на 01.04.2016 г.        </t>
  </si>
  <si>
    <t>по Удмуртской Республике на 01.04.2016 г., %</t>
  </si>
  <si>
    <t xml:space="preserve">Качество семян многолетних трав  по состоянию на 01.04.2016 г.       </t>
  </si>
  <si>
    <t>ОБЗОР качества семян многолетних трав по Удмуртской Республике на 01.04.2016 г., %</t>
  </si>
  <si>
    <t xml:space="preserve">Качество семян льна - долгунца  по состоянию на 01.04.2016 г.        </t>
  </si>
  <si>
    <t>ОБЗОР качества семян льна-долгунца по Удмуртской Республике на 01.04.2016 г., %</t>
  </si>
  <si>
    <t>Качество семян кукурузы по состоянию на 01.04.2016 г.       Тонн</t>
  </si>
  <si>
    <t>Качество семян ярового рапса  по состоянию на 01.04.2016 г.       Тонн</t>
  </si>
  <si>
    <t>Качество семян льна-масличного  по состоянию на 01.04.2016 г.       Тонн</t>
  </si>
  <si>
    <t>Качество семян сои  по состоянию на 01.04.2016 г.       Тонн</t>
  </si>
  <si>
    <t>на 1 декабря 2015г.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</si>
</sst>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9" fontId="0" fillId="0" borderId="2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80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80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80" fontId="1" fillId="0" borderId="24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2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0" fontId="1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53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1" fontId="0" fillId="0" borderId="0" xfId="0" applyNumberFormat="1" applyFont="1" applyFill="1" applyAlignment="1">
      <alignment/>
    </xf>
    <xf numFmtId="0" fontId="0" fillId="0" borderId="0" xfId="53" applyFont="1" applyFill="1" applyBorder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53" applyFont="1" applyFill="1" applyBorder="1" applyAlignment="1">
      <alignment/>
      <protection/>
    </xf>
    <xf numFmtId="0" fontId="1" fillId="0" borderId="15" xfId="53" applyFont="1" applyFill="1" applyBorder="1" applyAlignment="1">
      <alignment/>
      <protection/>
    </xf>
    <xf numFmtId="0" fontId="1" fillId="0" borderId="0" xfId="53" applyFont="1" applyFill="1" applyBorder="1" applyAlignment="1">
      <alignment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7" xfId="53" applyFont="1" applyFill="1" applyBorder="1" applyAlignment="1">
      <alignment horizontal="center"/>
      <protection/>
    </xf>
    <xf numFmtId="0" fontId="1" fillId="0" borderId="21" xfId="53" applyFont="1" applyFill="1" applyBorder="1" applyAlignment="1">
      <alignment horizontal="center"/>
      <protection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53" applyFont="1" applyFill="1" applyBorder="1" applyAlignment="1">
      <alignment horizontal="center"/>
      <protection/>
    </xf>
    <xf numFmtId="0" fontId="1" fillId="0" borderId="23" xfId="53" applyFont="1" applyFill="1" applyBorder="1" applyAlignment="1">
      <alignment horizontal="center"/>
      <protection/>
    </xf>
    <xf numFmtId="180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1" fillId="0" borderId="22" xfId="53" applyNumberFormat="1" applyFont="1" applyFill="1" applyBorder="1" applyAlignment="1">
      <alignment horizontal="center"/>
      <protection/>
    </xf>
    <xf numFmtId="180" fontId="1" fillId="0" borderId="19" xfId="53" applyNumberFormat="1" applyFont="1" applyFill="1" applyBorder="1" applyAlignment="1">
      <alignment horizontal="center"/>
      <protection/>
    </xf>
    <xf numFmtId="180" fontId="1" fillId="0" borderId="24" xfId="53" applyNumberFormat="1" applyFont="1" applyFill="1" applyBorder="1" applyAlignment="1">
      <alignment horizontal="center"/>
      <protection/>
    </xf>
    <xf numFmtId="180" fontId="1" fillId="0" borderId="0" xfId="53" applyNumberFormat="1" applyFont="1" applyFill="1" applyBorder="1" applyAlignment="1">
      <alignment horizontal="center"/>
      <protection/>
    </xf>
    <xf numFmtId="1" fontId="0" fillId="0" borderId="0" xfId="0" applyNumberFormat="1" applyFont="1" applyFill="1" applyBorder="1" applyAlignment="1">
      <alignment/>
    </xf>
    <xf numFmtId="180" fontId="1" fillId="0" borderId="12" xfId="53" applyNumberFormat="1" applyFont="1" applyFill="1" applyBorder="1" applyAlignment="1">
      <alignment horizontal="center"/>
      <protection/>
    </xf>
    <xf numFmtId="180" fontId="0" fillId="0" borderId="0" xfId="0" applyNumberFormat="1" applyFont="1" applyFill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80" fontId="1" fillId="0" borderId="2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0" fontId="1" fillId="0" borderId="20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80" fontId="0" fillId="0" borderId="15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2" xfId="53" applyFont="1" applyFill="1" applyBorder="1" applyAlignment="1">
      <alignment horizontal="center"/>
      <protection/>
    </xf>
    <xf numFmtId="0" fontId="8" fillId="0" borderId="16" xfId="53" applyFont="1" applyFill="1" applyBorder="1" applyAlignment="1">
      <alignment horizontal="center"/>
      <protection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2" xfId="53" applyFont="1" applyFill="1" applyBorder="1">
      <alignment/>
      <protection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1" fontId="8" fillId="0" borderId="22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1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" fontId="7" fillId="0" borderId="22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24" xfId="5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53" applyFont="1" applyFill="1" applyBorder="1" applyAlignment="1">
      <alignment horizontal="center"/>
      <protection/>
    </xf>
    <xf numFmtId="0" fontId="1" fillId="0" borderId="16" xfId="53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8" fillId="0" borderId="12" xfId="53" applyFont="1" applyFill="1" applyBorder="1" applyAlignment="1">
      <alignment horizontal="center"/>
      <protection/>
    </xf>
    <xf numFmtId="0" fontId="8" fillId="0" borderId="16" xfId="53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8" fillId="0" borderId="0" xfId="53" applyFont="1" applyFill="1" applyBorder="1">
      <alignment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8" fillId="0" borderId="24" xfId="0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6"/>
  <sheetViews>
    <sheetView tabSelected="1" view="pageBreakPreview" zoomScale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U116" sqref="FU116:GE147"/>
    </sheetView>
  </sheetViews>
  <sheetFormatPr defaultColWidth="9.140625" defaultRowHeight="12.75"/>
  <cols>
    <col min="1" max="1" width="4.140625" style="1" hidden="1" customWidth="1"/>
    <col min="2" max="2" width="15.00390625" style="1" hidden="1" customWidth="1"/>
    <col min="3" max="3" width="8.57421875" style="1" hidden="1" customWidth="1"/>
    <col min="4" max="4" width="10.140625" style="1" hidden="1" customWidth="1"/>
    <col min="5" max="5" width="10.00390625" style="3" hidden="1" customWidth="1"/>
    <col min="6" max="6" width="10.28125" style="1" hidden="1" customWidth="1"/>
    <col min="7" max="7" width="9.00390625" style="1" hidden="1" customWidth="1"/>
    <col min="8" max="8" width="10.140625" style="1" hidden="1" customWidth="1"/>
    <col min="9" max="9" width="4.7109375" style="1" hidden="1" customWidth="1"/>
    <col min="10" max="10" width="8.8515625" style="1" hidden="1" customWidth="1"/>
    <col min="11" max="11" width="5.00390625" style="1" hidden="1" customWidth="1"/>
    <col min="12" max="12" width="9.421875" style="3" hidden="1" customWidth="1"/>
    <col min="13" max="13" width="4.421875" style="3" hidden="1" customWidth="1"/>
    <col min="14" max="14" width="8.00390625" style="3" hidden="1" customWidth="1"/>
    <col min="15" max="15" width="4.57421875" style="3" hidden="1" customWidth="1"/>
    <col min="16" max="16" width="8.00390625" style="3" hidden="1" customWidth="1"/>
    <col min="17" max="17" width="9.7109375" style="3" hidden="1" customWidth="1"/>
    <col min="18" max="18" width="9.28125" style="1" hidden="1" customWidth="1"/>
    <col min="19" max="19" width="8.28125" style="1" hidden="1" customWidth="1"/>
    <col min="20" max="20" width="4.421875" style="1" hidden="1" customWidth="1"/>
    <col min="21" max="21" width="8.57421875" style="1" hidden="1" customWidth="1"/>
    <col min="22" max="22" width="5.00390625" style="1" hidden="1" customWidth="1"/>
    <col min="23" max="23" width="9.00390625" style="1" hidden="1" customWidth="1"/>
    <col min="24" max="24" width="5.140625" style="1" hidden="1" customWidth="1"/>
    <col min="25" max="25" width="7.7109375" style="1" hidden="1" customWidth="1"/>
    <col min="26" max="26" width="7.421875" style="1" hidden="1" customWidth="1"/>
    <col min="27" max="27" width="9.8515625" style="1" hidden="1" customWidth="1"/>
    <col min="28" max="28" width="9.421875" style="1" hidden="1" customWidth="1"/>
    <col min="29" max="29" width="9.28125" style="1" hidden="1" customWidth="1"/>
    <col min="30" max="30" width="8.421875" style="1" hidden="1" customWidth="1"/>
    <col min="31" max="31" width="8.7109375" style="1" hidden="1" customWidth="1"/>
    <col min="32" max="32" width="7.421875" style="1" hidden="1" customWidth="1"/>
    <col min="33" max="33" width="9.7109375" style="1" hidden="1" customWidth="1"/>
    <col min="34" max="34" width="10.00390625" style="1" hidden="1" customWidth="1"/>
    <col min="35" max="35" width="8.140625" style="1" hidden="1" customWidth="1"/>
    <col min="36" max="36" width="7.57421875" style="1" hidden="1" customWidth="1"/>
    <col min="37" max="39" width="8.57421875" style="1" hidden="1" customWidth="1"/>
    <col min="40" max="40" width="9.8515625" style="1" hidden="1" customWidth="1"/>
    <col min="41" max="41" width="7.8515625" style="1" hidden="1" customWidth="1"/>
    <col min="42" max="42" width="7.421875" style="1" hidden="1" customWidth="1"/>
    <col min="43" max="43" width="8.7109375" style="1" hidden="1" customWidth="1"/>
    <col min="44" max="44" width="7.8515625" style="1" hidden="1" customWidth="1"/>
    <col min="45" max="45" width="8.00390625" style="1" hidden="1" customWidth="1"/>
    <col min="46" max="47" width="9.7109375" style="1" hidden="1" customWidth="1"/>
    <col min="48" max="48" width="7.8515625" style="1" hidden="1" customWidth="1"/>
    <col min="49" max="49" width="7.00390625" style="1" hidden="1" customWidth="1"/>
    <col min="50" max="52" width="0" style="1" hidden="1" customWidth="1"/>
    <col min="53" max="53" width="10.00390625" style="1" hidden="1" customWidth="1"/>
    <col min="54" max="54" width="8.00390625" style="1" hidden="1" customWidth="1"/>
    <col min="55" max="57" width="7.7109375" style="1" hidden="1" customWidth="1"/>
    <col min="58" max="58" width="0" style="1" hidden="1" customWidth="1"/>
    <col min="59" max="59" width="8.00390625" style="1" hidden="1" customWidth="1"/>
    <col min="60" max="60" width="7.28125" style="1" hidden="1" customWidth="1"/>
    <col min="61" max="61" width="7.421875" style="1" hidden="1" customWidth="1"/>
    <col min="62" max="62" width="7.7109375" style="1" hidden="1" customWidth="1"/>
    <col min="63" max="65" width="9.00390625" style="1" hidden="1" customWidth="1"/>
    <col min="66" max="66" width="10.140625" style="1" hidden="1" customWidth="1"/>
    <col min="67" max="68" width="8.28125" style="1" hidden="1" customWidth="1"/>
    <col min="69" max="69" width="8.421875" style="1" hidden="1" customWidth="1"/>
    <col min="70" max="70" width="7.421875" style="1" hidden="1" customWidth="1"/>
    <col min="71" max="71" width="9.00390625" style="1" hidden="1" customWidth="1"/>
    <col min="72" max="72" width="9.57421875" style="1" hidden="1" customWidth="1"/>
    <col min="73" max="74" width="7.7109375" style="1" hidden="1" customWidth="1"/>
    <col min="75" max="75" width="8.7109375" style="1" hidden="1" customWidth="1"/>
    <col min="76" max="78" width="0" style="1" hidden="1" customWidth="1"/>
    <col min="79" max="79" width="9.421875" style="1" hidden="1" customWidth="1"/>
    <col min="80" max="80" width="7.7109375" style="1" hidden="1" customWidth="1"/>
    <col min="81" max="81" width="9.8515625" style="1" hidden="1" customWidth="1"/>
    <col min="82" max="82" width="9.00390625" style="1" hidden="1" customWidth="1"/>
    <col min="83" max="83" width="7.7109375" style="1" hidden="1" customWidth="1"/>
    <col min="84" max="84" width="0" style="1" hidden="1" customWidth="1"/>
    <col min="85" max="85" width="9.8515625" style="1" hidden="1" customWidth="1"/>
    <col min="86" max="86" width="9.57421875" style="1" hidden="1" customWidth="1"/>
    <col min="87" max="87" width="7.7109375" style="1" hidden="1" customWidth="1"/>
    <col min="88" max="88" width="8.421875" style="1" hidden="1" customWidth="1"/>
    <col min="89" max="89" width="7.7109375" style="1" hidden="1" customWidth="1"/>
    <col min="90" max="90" width="9.28125" style="1" hidden="1" customWidth="1"/>
    <col min="91" max="91" width="7.7109375" style="1" hidden="1" customWidth="1"/>
    <col min="92" max="92" width="10.00390625" style="1" hidden="1" customWidth="1"/>
    <col min="93" max="93" width="7.7109375" style="1" hidden="1" customWidth="1"/>
    <col min="94" max="94" width="7.421875" style="1" hidden="1" customWidth="1"/>
    <col min="95" max="95" width="8.7109375" style="1" hidden="1" customWidth="1"/>
    <col min="96" max="96" width="7.7109375" style="1" hidden="1" customWidth="1"/>
    <col min="97" max="97" width="8.8515625" style="1" hidden="1" customWidth="1"/>
    <col min="98" max="98" width="0" style="1" hidden="1" customWidth="1"/>
    <col min="99" max="99" width="10.140625" style="1" hidden="1" customWidth="1"/>
    <col min="100" max="100" width="7.7109375" style="1" hidden="1" customWidth="1"/>
    <col min="101" max="101" width="8.00390625" style="1" hidden="1" customWidth="1"/>
    <col min="102" max="104" width="7.421875" style="1" hidden="1" customWidth="1"/>
    <col min="105" max="105" width="9.7109375" style="1" hidden="1" customWidth="1"/>
    <col min="106" max="106" width="6.8515625" style="1" hidden="1" customWidth="1"/>
    <col min="107" max="107" width="8.28125" style="1" hidden="1" customWidth="1"/>
    <col min="108" max="108" width="9.421875" style="1" hidden="1" customWidth="1"/>
    <col min="109" max="109" width="8.28125" style="1" hidden="1" customWidth="1"/>
    <col min="110" max="110" width="7.28125" style="1" hidden="1" customWidth="1"/>
    <col min="111" max="111" width="9.8515625" style="1" hidden="1" customWidth="1"/>
    <col min="112" max="112" width="10.140625" style="1" hidden="1" customWidth="1"/>
    <col min="113" max="113" width="0" style="1" hidden="1" customWidth="1"/>
    <col min="114" max="114" width="7.00390625" style="1" hidden="1" customWidth="1"/>
    <col min="115" max="117" width="8.7109375" style="1" hidden="1" customWidth="1"/>
    <col min="118" max="118" width="9.7109375" style="1" hidden="1" customWidth="1"/>
    <col min="119" max="119" width="6.00390625" style="1" hidden="1" customWidth="1"/>
    <col min="120" max="120" width="7.28125" style="1" hidden="1" customWidth="1"/>
    <col min="121" max="121" width="0" style="1" hidden="1" customWidth="1"/>
    <col min="122" max="122" width="8.00390625" style="1" hidden="1" customWidth="1"/>
    <col min="123" max="123" width="0" style="1" hidden="1" customWidth="1"/>
    <col min="124" max="124" width="9.8515625" style="1" hidden="1" customWidth="1"/>
    <col min="125" max="125" width="10.28125" style="1" hidden="1" customWidth="1"/>
    <col min="126" max="126" width="8.28125" style="1" hidden="1" customWidth="1"/>
    <col min="127" max="127" width="7.8515625" style="1" hidden="1" customWidth="1"/>
    <col min="128" max="130" width="8.8515625" style="1" hidden="1" customWidth="1"/>
    <col min="131" max="131" width="9.8515625" style="1" hidden="1" customWidth="1"/>
    <col min="132" max="132" width="6.00390625" style="1" hidden="1" customWidth="1"/>
    <col min="133" max="133" width="8.7109375" style="1" hidden="1" customWidth="1"/>
    <col min="134" max="134" width="0" style="1" hidden="1" customWidth="1"/>
    <col min="135" max="136" width="7.57421875" style="1" hidden="1" customWidth="1"/>
    <col min="137" max="138" width="0" style="1" hidden="1" customWidth="1"/>
    <col min="139" max="139" width="7.8515625" style="1" hidden="1" customWidth="1"/>
    <col min="140" max="140" width="7.7109375" style="1" hidden="1" customWidth="1"/>
    <col min="141" max="143" width="9.00390625" style="1" hidden="1" customWidth="1"/>
    <col min="144" max="144" width="10.140625" style="1" hidden="1" customWidth="1"/>
    <col min="145" max="145" width="5.7109375" style="1" hidden="1" customWidth="1"/>
    <col min="146" max="146" width="7.7109375" style="1" hidden="1" customWidth="1"/>
    <col min="147" max="147" width="0" style="1" hidden="1" customWidth="1"/>
    <col min="148" max="148" width="7.8515625" style="1" hidden="1" customWidth="1"/>
    <col min="149" max="151" width="0" style="1" hidden="1" customWidth="1"/>
    <col min="152" max="152" width="8.28125" style="1" hidden="1" customWidth="1"/>
    <col min="153" max="153" width="7.421875" style="1" hidden="1" customWidth="1"/>
    <col min="154" max="156" width="0" style="1" hidden="1" customWidth="1"/>
    <col min="157" max="157" width="10.7109375" style="4" hidden="1" customWidth="1"/>
    <col min="158" max="158" width="3.57421875" style="1" hidden="1" customWidth="1"/>
    <col min="159" max="159" width="17.57421875" style="1" hidden="1" customWidth="1"/>
    <col min="160" max="160" width="10.00390625" style="1" hidden="1" customWidth="1"/>
    <col min="161" max="175" width="0" style="1" hidden="1" customWidth="1"/>
    <col min="176" max="176" width="10.7109375" style="1" hidden="1" customWidth="1"/>
    <col min="177" max="177" width="6.28125" style="1" customWidth="1"/>
    <col min="178" max="178" width="22.57421875" style="1" customWidth="1"/>
    <col min="179" max="179" width="15.28125" style="1" customWidth="1"/>
    <col min="180" max="180" width="11.140625" style="1" customWidth="1"/>
    <col min="181" max="181" width="12.421875" style="1" customWidth="1"/>
    <col min="182" max="182" width="10.8515625" style="1" customWidth="1"/>
    <col min="183" max="183" width="8.140625" style="1" customWidth="1"/>
    <col min="184" max="184" width="14.8515625" style="1" customWidth="1"/>
    <col min="185" max="185" width="10.140625" style="1" customWidth="1"/>
    <col min="186" max="186" width="13.57421875" style="1" customWidth="1"/>
    <col min="187" max="187" width="15.00390625" style="1" customWidth="1"/>
    <col min="188" max="188" width="14.00390625" style="3" hidden="1" customWidth="1"/>
    <col min="189" max="189" width="11.8515625" style="3" hidden="1" customWidth="1"/>
    <col min="190" max="190" width="12.57421875" style="3" hidden="1" customWidth="1"/>
    <col min="191" max="191" width="9.140625" style="1" hidden="1" customWidth="1"/>
    <col min="192" max="16384" width="9.140625" style="1" customWidth="1"/>
  </cols>
  <sheetData>
    <row r="1" spans="2:12" ht="12.75">
      <c r="B1" s="2" t="s">
        <v>134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2:187" ht="12.75">
      <c r="L2" s="5" t="s">
        <v>0</v>
      </c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</row>
    <row r="3" spans="1:255" ht="18">
      <c r="A3" s="6"/>
      <c r="B3" s="7"/>
      <c r="C3" s="8" t="s">
        <v>1</v>
      </c>
      <c r="D3" s="9"/>
      <c r="E3" s="10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9"/>
      <c r="S3" s="9"/>
      <c r="T3" s="9"/>
      <c r="U3" s="9"/>
      <c r="V3" s="9"/>
      <c r="W3" s="11"/>
      <c r="X3" s="12"/>
      <c r="Y3" s="13"/>
      <c r="Z3" s="13"/>
      <c r="AA3" s="8" t="s">
        <v>2</v>
      </c>
      <c r="AB3" s="14"/>
      <c r="AC3" s="15"/>
      <c r="AD3" s="9"/>
      <c r="AE3" s="9"/>
      <c r="AF3" s="9"/>
      <c r="AG3" s="9"/>
      <c r="AH3" s="9"/>
      <c r="AI3" s="9"/>
      <c r="AJ3" s="9"/>
      <c r="AK3" s="12"/>
      <c r="AL3" s="13"/>
      <c r="AM3" s="13"/>
      <c r="AN3" s="16" t="s">
        <v>3</v>
      </c>
      <c r="AO3" s="17"/>
      <c r="AP3" s="17"/>
      <c r="AQ3" s="17"/>
      <c r="AR3" s="17"/>
      <c r="AS3" s="17"/>
      <c r="AT3" s="17"/>
      <c r="AU3" s="17"/>
      <c r="AV3" s="17"/>
      <c r="AW3" s="17"/>
      <c r="AX3" s="18"/>
      <c r="AY3" s="17"/>
      <c r="AZ3" s="17"/>
      <c r="BA3" s="8" t="s">
        <v>4</v>
      </c>
      <c r="BB3" s="19"/>
      <c r="BC3" s="9"/>
      <c r="BD3" s="9"/>
      <c r="BE3" s="9"/>
      <c r="BF3" s="9"/>
      <c r="BG3" s="9"/>
      <c r="BH3" s="9"/>
      <c r="BI3" s="9"/>
      <c r="BJ3" s="9"/>
      <c r="BK3" s="20"/>
      <c r="BL3" s="19"/>
      <c r="BM3" s="19"/>
      <c r="BN3" s="8" t="s">
        <v>5</v>
      </c>
      <c r="BO3" s="19"/>
      <c r="BP3" s="9"/>
      <c r="BQ3" s="9"/>
      <c r="BR3" s="9"/>
      <c r="BS3" s="9"/>
      <c r="BT3" s="9"/>
      <c r="BU3" s="9"/>
      <c r="BV3" s="9"/>
      <c r="BW3" s="9"/>
      <c r="BX3" s="20"/>
      <c r="BY3" s="19"/>
      <c r="BZ3" s="19"/>
      <c r="CA3" s="8" t="s">
        <v>6</v>
      </c>
      <c r="CB3" s="9"/>
      <c r="CC3" s="9"/>
      <c r="CD3" s="9"/>
      <c r="CE3" s="9"/>
      <c r="CF3" s="9"/>
      <c r="CG3" s="9"/>
      <c r="CH3" s="9"/>
      <c r="CI3" s="9"/>
      <c r="CJ3" s="9"/>
      <c r="CK3" s="20"/>
      <c r="CL3" s="19"/>
      <c r="CM3" s="19"/>
      <c r="CN3" s="8" t="s">
        <v>7</v>
      </c>
      <c r="CO3" s="9"/>
      <c r="CP3" s="9"/>
      <c r="CQ3" s="9"/>
      <c r="CR3" s="9"/>
      <c r="CS3" s="9"/>
      <c r="CT3" s="9"/>
      <c r="CU3" s="9"/>
      <c r="CV3" s="9"/>
      <c r="CW3" s="9"/>
      <c r="CX3" s="20"/>
      <c r="CY3" s="19"/>
      <c r="CZ3" s="19"/>
      <c r="DA3" s="8" t="s">
        <v>8</v>
      </c>
      <c r="DB3" s="9"/>
      <c r="DC3" s="9"/>
      <c r="DD3" s="9"/>
      <c r="DE3" s="9"/>
      <c r="DF3" s="9"/>
      <c r="DG3" s="9"/>
      <c r="DH3" s="9"/>
      <c r="DI3" s="9"/>
      <c r="DJ3" s="9"/>
      <c r="DK3" s="20"/>
      <c r="DL3" s="19"/>
      <c r="DM3" s="19"/>
      <c r="DN3" s="8" t="s">
        <v>9</v>
      </c>
      <c r="DO3" s="9"/>
      <c r="DP3" s="9"/>
      <c r="DQ3" s="9"/>
      <c r="DR3" s="9"/>
      <c r="DS3" s="9"/>
      <c r="DT3" s="9"/>
      <c r="DU3" s="9"/>
      <c r="DV3" s="9"/>
      <c r="DW3" s="9"/>
      <c r="DX3" s="20"/>
      <c r="DY3" s="19"/>
      <c r="DZ3" s="19"/>
      <c r="EA3" s="8" t="s">
        <v>10</v>
      </c>
      <c r="EB3" s="9"/>
      <c r="EC3" s="9"/>
      <c r="ED3" s="9"/>
      <c r="EE3" s="9"/>
      <c r="EF3" s="9"/>
      <c r="EG3" s="9"/>
      <c r="EH3" s="9"/>
      <c r="EI3" s="9"/>
      <c r="EJ3" s="9"/>
      <c r="EK3" s="20"/>
      <c r="EL3" s="19"/>
      <c r="EM3" s="19"/>
      <c r="EN3" s="8" t="s">
        <v>11</v>
      </c>
      <c r="EO3" s="9"/>
      <c r="EP3" s="9"/>
      <c r="EQ3" s="9"/>
      <c r="ER3" s="9"/>
      <c r="ES3" s="9"/>
      <c r="ET3" s="9"/>
      <c r="EU3" s="9"/>
      <c r="EV3" s="9"/>
      <c r="EW3" s="9"/>
      <c r="EX3" s="20"/>
      <c r="EY3" s="6"/>
      <c r="EZ3" s="6"/>
      <c r="FA3" s="21"/>
      <c r="FD3" s="8" t="s">
        <v>12</v>
      </c>
      <c r="FE3" s="9"/>
      <c r="FF3" s="9"/>
      <c r="FG3" s="9"/>
      <c r="FH3" s="9"/>
      <c r="FI3" s="9"/>
      <c r="FJ3" s="9"/>
      <c r="FK3" s="9"/>
      <c r="FL3" s="9"/>
      <c r="FM3" s="9"/>
      <c r="FN3" s="9"/>
      <c r="FO3" s="20"/>
      <c r="FP3" s="6"/>
      <c r="FQ3" s="6"/>
      <c r="FU3" s="198" t="s">
        <v>135</v>
      </c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48"/>
      <c r="GG3" s="148"/>
      <c r="GH3" s="22"/>
      <c r="GI3" s="4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8">
      <c r="A4" s="24" t="s">
        <v>13</v>
      </c>
      <c r="B4" s="25"/>
      <c r="C4" s="26" t="s">
        <v>14</v>
      </c>
      <c r="D4" s="27" t="s">
        <v>15</v>
      </c>
      <c r="E4" s="26" t="s">
        <v>16</v>
      </c>
      <c r="F4" s="28" t="s">
        <v>17</v>
      </c>
      <c r="G4" s="26" t="s">
        <v>16</v>
      </c>
      <c r="H4" s="29" t="s">
        <v>18</v>
      </c>
      <c r="I4" s="30"/>
      <c r="J4" s="30"/>
      <c r="K4" s="30"/>
      <c r="L4" s="31"/>
      <c r="M4" s="31"/>
      <c r="N4" s="31"/>
      <c r="O4" s="31"/>
      <c r="P4" s="31"/>
      <c r="Q4" s="31"/>
      <c r="R4" s="32"/>
      <c r="S4" s="30"/>
      <c r="T4" s="30"/>
      <c r="U4" s="32"/>
      <c r="V4" s="32"/>
      <c r="W4" s="33" t="s">
        <v>19</v>
      </c>
      <c r="X4" s="26"/>
      <c r="Y4" s="34"/>
      <c r="Z4" s="34"/>
      <c r="AA4" s="34" t="s">
        <v>20</v>
      </c>
      <c r="AB4" s="29" t="s">
        <v>18</v>
      </c>
      <c r="AC4" s="30"/>
      <c r="AD4" s="30"/>
      <c r="AE4" s="30"/>
      <c r="AF4" s="30"/>
      <c r="AG4" s="30"/>
      <c r="AH4" s="30"/>
      <c r="AI4" s="30"/>
      <c r="AJ4" s="32"/>
      <c r="AK4" s="35"/>
      <c r="AL4" s="36"/>
      <c r="AM4" s="36"/>
      <c r="AN4" s="34" t="s">
        <v>20</v>
      </c>
      <c r="AO4" s="29" t="s">
        <v>18</v>
      </c>
      <c r="AP4" s="30"/>
      <c r="AQ4" s="30"/>
      <c r="AR4" s="30"/>
      <c r="AS4" s="30"/>
      <c r="AT4" s="30"/>
      <c r="AU4" s="30"/>
      <c r="AV4" s="30"/>
      <c r="AW4" s="32"/>
      <c r="AX4" s="35"/>
      <c r="AY4" s="36"/>
      <c r="AZ4" s="36"/>
      <c r="BA4" s="34" t="s">
        <v>20</v>
      </c>
      <c r="BB4" s="29" t="s">
        <v>18</v>
      </c>
      <c r="BC4" s="30"/>
      <c r="BD4" s="30"/>
      <c r="BE4" s="30"/>
      <c r="BF4" s="30"/>
      <c r="BG4" s="30"/>
      <c r="BH4" s="30"/>
      <c r="BI4" s="30"/>
      <c r="BJ4" s="32"/>
      <c r="BK4" s="35"/>
      <c r="BL4" s="36"/>
      <c r="BM4" s="36"/>
      <c r="BN4" s="34" t="s">
        <v>20</v>
      </c>
      <c r="BO4" s="29" t="s">
        <v>18</v>
      </c>
      <c r="BP4" s="30"/>
      <c r="BQ4" s="30"/>
      <c r="BR4" s="30"/>
      <c r="BS4" s="30"/>
      <c r="BT4" s="30"/>
      <c r="BU4" s="30"/>
      <c r="BV4" s="30"/>
      <c r="BW4" s="32"/>
      <c r="BX4" s="35"/>
      <c r="BY4" s="36"/>
      <c r="BZ4" s="36"/>
      <c r="CA4" s="34" t="s">
        <v>20</v>
      </c>
      <c r="CB4" s="29" t="s">
        <v>18</v>
      </c>
      <c r="CC4" s="30"/>
      <c r="CD4" s="30"/>
      <c r="CE4" s="30"/>
      <c r="CF4" s="30"/>
      <c r="CG4" s="30"/>
      <c r="CH4" s="30"/>
      <c r="CI4" s="30"/>
      <c r="CJ4" s="32"/>
      <c r="CK4" s="35"/>
      <c r="CL4" s="36"/>
      <c r="CM4" s="36"/>
      <c r="CN4" s="34" t="s">
        <v>20</v>
      </c>
      <c r="CO4" s="29" t="s">
        <v>18</v>
      </c>
      <c r="CP4" s="30"/>
      <c r="CQ4" s="30"/>
      <c r="CR4" s="30"/>
      <c r="CS4" s="30"/>
      <c r="CT4" s="30"/>
      <c r="CU4" s="30"/>
      <c r="CV4" s="30"/>
      <c r="CW4" s="32"/>
      <c r="CX4" s="35"/>
      <c r="CY4" s="36"/>
      <c r="CZ4" s="36"/>
      <c r="DA4" s="34" t="s">
        <v>20</v>
      </c>
      <c r="DB4" s="29" t="s">
        <v>18</v>
      </c>
      <c r="DC4" s="30"/>
      <c r="DD4" s="30"/>
      <c r="DE4" s="30"/>
      <c r="DF4" s="30"/>
      <c r="DG4" s="30"/>
      <c r="DH4" s="30"/>
      <c r="DI4" s="30"/>
      <c r="DJ4" s="32"/>
      <c r="DK4" s="35"/>
      <c r="DL4" s="36"/>
      <c r="DM4" s="36"/>
      <c r="DN4" s="34" t="s">
        <v>20</v>
      </c>
      <c r="DO4" s="29" t="s">
        <v>18</v>
      </c>
      <c r="DP4" s="30"/>
      <c r="DQ4" s="30"/>
      <c r="DR4" s="30"/>
      <c r="DS4" s="30"/>
      <c r="DT4" s="30"/>
      <c r="DU4" s="30"/>
      <c r="DV4" s="30"/>
      <c r="DW4" s="32"/>
      <c r="DX4" s="35"/>
      <c r="DY4" s="36"/>
      <c r="DZ4" s="36"/>
      <c r="EA4" s="34" t="s">
        <v>20</v>
      </c>
      <c r="EB4" s="29" t="s">
        <v>18</v>
      </c>
      <c r="EC4" s="30"/>
      <c r="ED4" s="30"/>
      <c r="EE4" s="30"/>
      <c r="EF4" s="30"/>
      <c r="EG4" s="30"/>
      <c r="EH4" s="30"/>
      <c r="EI4" s="30"/>
      <c r="EJ4" s="32"/>
      <c r="EK4" s="35"/>
      <c r="EL4" s="36"/>
      <c r="EM4" s="36"/>
      <c r="EN4" s="34" t="s">
        <v>20</v>
      </c>
      <c r="EO4" s="29" t="s">
        <v>18</v>
      </c>
      <c r="EP4" s="30"/>
      <c r="EQ4" s="30"/>
      <c r="ER4" s="30"/>
      <c r="ES4" s="30"/>
      <c r="ET4" s="30"/>
      <c r="EU4" s="30"/>
      <c r="EV4" s="30"/>
      <c r="EW4" s="32"/>
      <c r="EX4" s="35"/>
      <c r="EY4" s="37"/>
      <c r="EZ4" s="37"/>
      <c r="FA4" s="22"/>
      <c r="FB4" s="6" t="s">
        <v>13</v>
      </c>
      <c r="FC4" s="6"/>
      <c r="FD4" s="38" t="s">
        <v>20</v>
      </c>
      <c r="FE4" s="39" t="s">
        <v>18</v>
      </c>
      <c r="FF4" s="40"/>
      <c r="FG4" s="40"/>
      <c r="FH4" s="40"/>
      <c r="FI4" s="40"/>
      <c r="FJ4" s="40"/>
      <c r="FK4" s="40"/>
      <c r="FL4" s="40"/>
      <c r="FM4" s="40"/>
      <c r="FN4" s="40"/>
      <c r="FO4" s="20"/>
      <c r="FP4" s="24"/>
      <c r="FQ4" s="24"/>
      <c r="FR4" s="4"/>
      <c r="FU4" s="149" t="s">
        <v>13</v>
      </c>
      <c r="FV4" s="149"/>
      <c r="FW4" s="150" t="s">
        <v>21</v>
      </c>
      <c r="FX4" s="150" t="s">
        <v>22</v>
      </c>
      <c r="FY4" s="150" t="s">
        <v>23</v>
      </c>
      <c r="FZ4" s="151" t="s">
        <v>24</v>
      </c>
      <c r="GA4" s="152"/>
      <c r="GB4" s="152"/>
      <c r="GC4" s="152"/>
      <c r="GD4" s="152"/>
      <c r="GE4" s="152"/>
      <c r="GF4" s="150" t="s">
        <v>25</v>
      </c>
      <c r="GG4" s="150" t="s">
        <v>26</v>
      </c>
      <c r="GH4" s="22"/>
      <c r="GI4" s="4"/>
      <c r="GJ4" s="2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8">
      <c r="A5" s="24"/>
      <c r="B5" s="25" t="s">
        <v>27</v>
      </c>
      <c r="C5" s="38" t="s">
        <v>28</v>
      </c>
      <c r="D5" s="38" t="s">
        <v>29</v>
      </c>
      <c r="E5" s="38" t="s">
        <v>15</v>
      </c>
      <c r="F5" s="34" t="s">
        <v>30</v>
      </c>
      <c r="G5" s="38" t="s">
        <v>31</v>
      </c>
      <c r="H5" s="26" t="s">
        <v>32</v>
      </c>
      <c r="I5" s="26" t="s">
        <v>16</v>
      </c>
      <c r="J5" s="26" t="s">
        <v>33</v>
      </c>
      <c r="K5" s="26" t="s">
        <v>16</v>
      </c>
      <c r="L5" s="26" t="s">
        <v>34</v>
      </c>
      <c r="M5" s="26" t="s">
        <v>16</v>
      </c>
      <c r="N5" s="26" t="s">
        <v>35</v>
      </c>
      <c r="O5" s="26" t="s">
        <v>16</v>
      </c>
      <c r="P5" s="191" t="s">
        <v>36</v>
      </c>
      <c r="Q5" s="192"/>
      <c r="R5" s="193"/>
      <c r="S5" s="28" t="s">
        <v>37</v>
      </c>
      <c r="T5" s="33" t="s">
        <v>16</v>
      </c>
      <c r="U5" s="26" t="s">
        <v>38</v>
      </c>
      <c r="V5" s="44"/>
      <c r="W5" s="27" t="s">
        <v>39</v>
      </c>
      <c r="X5" s="38" t="s">
        <v>16</v>
      </c>
      <c r="Y5" s="34" t="s">
        <v>40</v>
      </c>
      <c r="Z5" s="34" t="s">
        <v>41</v>
      </c>
      <c r="AA5" s="34" t="s">
        <v>30</v>
      </c>
      <c r="AB5" s="26" t="s">
        <v>32</v>
      </c>
      <c r="AC5" s="26" t="s">
        <v>33</v>
      </c>
      <c r="AD5" s="26" t="s">
        <v>34</v>
      </c>
      <c r="AE5" s="26" t="s">
        <v>35</v>
      </c>
      <c r="AF5" s="191" t="s">
        <v>36</v>
      </c>
      <c r="AG5" s="192"/>
      <c r="AH5" s="193"/>
      <c r="AI5" s="33" t="s">
        <v>37</v>
      </c>
      <c r="AJ5" s="33" t="s">
        <v>38</v>
      </c>
      <c r="AK5" s="38" t="s">
        <v>19</v>
      </c>
      <c r="AL5" s="34" t="s">
        <v>40</v>
      </c>
      <c r="AM5" s="34" t="s">
        <v>41</v>
      </c>
      <c r="AN5" s="34" t="s">
        <v>30</v>
      </c>
      <c r="AO5" s="26" t="s">
        <v>32</v>
      </c>
      <c r="AP5" s="26" t="s">
        <v>33</v>
      </c>
      <c r="AQ5" s="26" t="s">
        <v>34</v>
      </c>
      <c r="AR5" s="26" t="s">
        <v>35</v>
      </c>
      <c r="AS5" s="191" t="s">
        <v>36</v>
      </c>
      <c r="AT5" s="192"/>
      <c r="AU5" s="193"/>
      <c r="AV5" s="33" t="s">
        <v>37</v>
      </c>
      <c r="AW5" s="33" t="s">
        <v>38</v>
      </c>
      <c r="AX5" s="38" t="s">
        <v>19</v>
      </c>
      <c r="AY5" s="34" t="s">
        <v>40</v>
      </c>
      <c r="AZ5" s="34" t="s">
        <v>41</v>
      </c>
      <c r="BA5" s="34" t="s">
        <v>30</v>
      </c>
      <c r="BB5" s="26" t="s">
        <v>32</v>
      </c>
      <c r="BC5" s="26" t="s">
        <v>33</v>
      </c>
      <c r="BD5" s="26" t="s">
        <v>34</v>
      </c>
      <c r="BE5" s="26" t="s">
        <v>35</v>
      </c>
      <c r="BF5" s="191" t="s">
        <v>36</v>
      </c>
      <c r="BG5" s="192"/>
      <c r="BH5" s="193"/>
      <c r="BI5" s="33" t="s">
        <v>37</v>
      </c>
      <c r="BJ5" s="33" t="s">
        <v>38</v>
      </c>
      <c r="BK5" s="38" t="s">
        <v>19</v>
      </c>
      <c r="BL5" s="34" t="s">
        <v>40</v>
      </c>
      <c r="BM5" s="34" t="s">
        <v>41</v>
      </c>
      <c r="BN5" s="34" t="s">
        <v>30</v>
      </c>
      <c r="BO5" s="26" t="s">
        <v>32</v>
      </c>
      <c r="BP5" s="26" t="s">
        <v>33</v>
      </c>
      <c r="BQ5" s="26" t="s">
        <v>34</v>
      </c>
      <c r="BR5" s="26" t="s">
        <v>35</v>
      </c>
      <c r="BS5" s="191" t="s">
        <v>36</v>
      </c>
      <c r="BT5" s="192"/>
      <c r="BU5" s="193"/>
      <c r="BV5" s="33" t="s">
        <v>37</v>
      </c>
      <c r="BW5" s="33" t="s">
        <v>38</v>
      </c>
      <c r="BX5" s="38" t="s">
        <v>19</v>
      </c>
      <c r="BY5" s="34" t="s">
        <v>40</v>
      </c>
      <c r="BZ5" s="34" t="s">
        <v>41</v>
      </c>
      <c r="CA5" s="34" t="s">
        <v>30</v>
      </c>
      <c r="CB5" s="26" t="s">
        <v>32</v>
      </c>
      <c r="CC5" s="26" t="s">
        <v>33</v>
      </c>
      <c r="CD5" s="26" t="s">
        <v>34</v>
      </c>
      <c r="CE5" s="26" t="s">
        <v>35</v>
      </c>
      <c r="CF5" s="191" t="s">
        <v>36</v>
      </c>
      <c r="CG5" s="192"/>
      <c r="CH5" s="193"/>
      <c r="CI5" s="33" t="s">
        <v>37</v>
      </c>
      <c r="CJ5" s="33" t="s">
        <v>38</v>
      </c>
      <c r="CK5" s="38" t="s">
        <v>19</v>
      </c>
      <c r="CL5" s="34" t="s">
        <v>40</v>
      </c>
      <c r="CM5" s="34" t="s">
        <v>41</v>
      </c>
      <c r="CN5" s="34" t="s">
        <v>30</v>
      </c>
      <c r="CO5" s="26" t="s">
        <v>32</v>
      </c>
      <c r="CP5" s="26" t="s">
        <v>33</v>
      </c>
      <c r="CQ5" s="26" t="s">
        <v>34</v>
      </c>
      <c r="CR5" s="26" t="s">
        <v>35</v>
      </c>
      <c r="CS5" s="191" t="s">
        <v>36</v>
      </c>
      <c r="CT5" s="192"/>
      <c r="CU5" s="193"/>
      <c r="CV5" s="33" t="s">
        <v>37</v>
      </c>
      <c r="CW5" s="33" t="s">
        <v>38</v>
      </c>
      <c r="CX5" s="38" t="s">
        <v>19</v>
      </c>
      <c r="CY5" s="34" t="s">
        <v>40</v>
      </c>
      <c r="CZ5" s="34" t="s">
        <v>41</v>
      </c>
      <c r="DA5" s="34" t="s">
        <v>30</v>
      </c>
      <c r="DB5" s="26" t="s">
        <v>32</v>
      </c>
      <c r="DC5" s="26" t="s">
        <v>33</v>
      </c>
      <c r="DD5" s="26" t="s">
        <v>34</v>
      </c>
      <c r="DE5" s="26" t="s">
        <v>35</v>
      </c>
      <c r="DF5" s="191" t="s">
        <v>36</v>
      </c>
      <c r="DG5" s="192"/>
      <c r="DH5" s="193"/>
      <c r="DI5" s="33" t="s">
        <v>37</v>
      </c>
      <c r="DJ5" s="33" t="s">
        <v>38</v>
      </c>
      <c r="DK5" s="38" t="s">
        <v>19</v>
      </c>
      <c r="DL5" s="34" t="s">
        <v>40</v>
      </c>
      <c r="DM5" s="34" t="s">
        <v>41</v>
      </c>
      <c r="DN5" s="34" t="s">
        <v>30</v>
      </c>
      <c r="DO5" s="26" t="s">
        <v>32</v>
      </c>
      <c r="DP5" s="26" t="s">
        <v>33</v>
      </c>
      <c r="DQ5" s="26" t="s">
        <v>34</v>
      </c>
      <c r="DR5" s="26" t="s">
        <v>35</v>
      </c>
      <c r="DS5" s="191" t="s">
        <v>36</v>
      </c>
      <c r="DT5" s="192"/>
      <c r="DU5" s="193"/>
      <c r="DV5" s="33" t="s">
        <v>37</v>
      </c>
      <c r="DW5" s="33" t="s">
        <v>38</v>
      </c>
      <c r="DX5" s="38" t="s">
        <v>19</v>
      </c>
      <c r="DY5" s="34" t="s">
        <v>40</v>
      </c>
      <c r="DZ5" s="34" t="s">
        <v>41</v>
      </c>
      <c r="EA5" s="34" t="s">
        <v>30</v>
      </c>
      <c r="EB5" s="26" t="s">
        <v>32</v>
      </c>
      <c r="EC5" s="26" t="s">
        <v>33</v>
      </c>
      <c r="ED5" s="26" t="s">
        <v>34</v>
      </c>
      <c r="EE5" s="26" t="s">
        <v>35</v>
      </c>
      <c r="EF5" s="191" t="s">
        <v>36</v>
      </c>
      <c r="EG5" s="192"/>
      <c r="EH5" s="193"/>
      <c r="EI5" s="33" t="s">
        <v>37</v>
      </c>
      <c r="EJ5" s="33" t="s">
        <v>38</v>
      </c>
      <c r="EK5" s="38" t="s">
        <v>19</v>
      </c>
      <c r="EL5" s="34" t="s">
        <v>40</v>
      </c>
      <c r="EM5" s="34" t="s">
        <v>41</v>
      </c>
      <c r="EN5" s="34" t="s">
        <v>30</v>
      </c>
      <c r="EO5" s="26" t="s">
        <v>32</v>
      </c>
      <c r="EP5" s="26" t="s">
        <v>33</v>
      </c>
      <c r="EQ5" s="26" t="s">
        <v>34</v>
      </c>
      <c r="ER5" s="26" t="s">
        <v>35</v>
      </c>
      <c r="ES5" s="191" t="s">
        <v>36</v>
      </c>
      <c r="ET5" s="192"/>
      <c r="EU5" s="193"/>
      <c r="EV5" s="33" t="s">
        <v>37</v>
      </c>
      <c r="EW5" s="33" t="s">
        <v>38</v>
      </c>
      <c r="EX5" s="38" t="s">
        <v>19</v>
      </c>
      <c r="EY5" s="38" t="s">
        <v>40</v>
      </c>
      <c r="EZ5" s="38" t="s">
        <v>41</v>
      </c>
      <c r="FA5" s="22"/>
      <c r="FB5" s="24" t="s">
        <v>42</v>
      </c>
      <c r="FC5" s="24" t="s">
        <v>43</v>
      </c>
      <c r="FD5" s="38" t="s">
        <v>30</v>
      </c>
      <c r="FE5" s="26" t="s">
        <v>32</v>
      </c>
      <c r="FF5" s="26" t="s">
        <v>44</v>
      </c>
      <c r="FG5" s="26" t="s">
        <v>34</v>
      </c>
      <c r="FH5" s="26" t="s">
        <v>35</v>
      </c>
      <c r="FI5" s="26"/>
      <c r="FJ5" s="26" t="s">
        <v>36</v>
      </c>
      <c r="FK5" s="26"/>
      <c r="FL5" s="26" t="s">
        <v>37</v>
      </c>
      <c r="FM5" s="41" t="s">
        <v>45</v>
      </c>
      <c r="FN5" s="26" t="s">
        <v>19</v>
      </c>
      <c r="FO5" s="6" t="s">
        <v>46</v>
      </c>
      <c r="FP5" s="24"/>
      <c r="FQ5" s="24"/>
      <c r="FR5" s="4"/>
      <c r="FS5" s="1" t="s">
        <v>47</v>
      </c>
      <c r="FU5" s="153" t="s">
        <v>42</v>
      </c>
      <c r="FV5" s="153" t="s">
        <v>43</v>
      </c>
      <c r="FW5" s="154" t="s">
        <v>48</v>
      </c>
      <c r="FX5" s="154" t="s">
        <v>49</v>
      </c>
      <c r="FY5" s="154" t="s">
        <v>50</v>
      </c>
      <c r="FZ5" s="154" t="s">
        <v>46</v>
      </c>
      <c r="GA5" s="200" t="s">
        <v>44</v>
      </c>
      <c r="GB5" s="201"/>
      <c r="GC5" s="157" t="s">
        <v>51</v>
      </c>
      <c r="GD5" s="158" t="s">
        <v>52</v>
      </c>
      <c r="GE5" s="159" t="s">
        <v>53</v>
      </c>
      <c r="GF5" s="154" t="s">
        <v>54</v>
      </c>
      <c r="GG5" s="153" t="s">
        <v>55</v>
      </c>
      <c r="GH5" s="206" t="s">
        <v>147</v>
      </c>
      <c r="GI5" s="168"/>
      <c r="GJ5" s="22"/>
      <c r="GK5" s="22"/>
      <c r="GL5" s="22"/>
      <c r="GM5" s="22"/>
      <c r="GN5" s="22"/>
      <c r="GO5" s="22"/>
      <c r="GP5" s="22"/>
      <c r="GQ5" s="22"/>
      <c r="GR5" s="22"/>
      <c r="GS5" s="45"/>
      <c r="GT5" s="22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4.25" customHeight="1">
      <c r="A6" s="46"/>
      <c r="B6" s="47" t="s">
        <v>56</v>
      </c>
      <c r="C6" s="48" t="s">
        <v>57</v>
      </c>
      <c r="D6" s="48" t="s">
        <v>0</v>
      </c>
      <c r="E6" s="48" t="s">
        <v>58</v>
      </c>
      <c r="F6" s="49" t="s">
        <v>32</v>
      </c>
      <c r="G6" s="50" t="s">
        <v>59</v>
      </c>
      <c r="H6" s="48"/>
      <c r="I6" s="48"/>
      <c r="J6" s="48" t="s">
        <v>60</v>
      </c>
      <c r="K6" s="48"/>
      <c r="L6" s="48" t="s">
        <v>61</v>
      </c>
      <c r="M6" s="48"/>
      <c r="N6" s="48" t="s">
        <v>62</v>
      </c>
      <c r="O6" s="48"/>
      <c r="P6" s="51" t="s">
        <v>63</v>
      </c>
      <c r="Q6" s="50" t="s">
        <v>64</v>
      </c>
      <c r="R6" s="51" t="s">
        <v>65</v>
      </c>
      <c r="S6" s="49" t="s">
        <v>66</v>
      </c>
      <c r="T6" s="50"/>
      <c r="U6" s="48" t="s">
        <v>67</v>
      </c>
      <c r="V6" s="31" t="s">
        <v>16</v>
      </c>
      <c r="W6" s="50" t="s">
        <v>0</v>
      </c>
      <c r="X6" s="48"/>
      <c r="Y6" s="49"/>
      <c r="Z6" s="49"/>
      <c r="AA6" s="49" t="s">
        <v>32</v>
      </c>
      <c r="AB6" s="48"/>
      <c r="AC6" s="48" t="s">
        <v>68</v>
      </c>
      <c r="AD6" s="48" t="s">
        <v>61</v>
      </c>
      <c r="AE6" s="48" t="s">
        <v>62</v>
      </c>
      <c r="AF6" s="48" t="s">
        <v>63</v>
      </c>
      <c r="AG6" s="48" t="s">
        <v>64</v>
      </c>
      <c r="AH6" s="48" t="s">
        <v>69</v>
      </c>
      <c r="AI6" s="50" t="s">
        <v>66</v>
      </c>
      <c r="AJ6" s="50" t="s">
        <v>67</v>
      </c>
      <c r="AK6" s="48" t="s">
        <v>39</v>
      </c>
      <c r="AL6" s="49"/>
      <c r="AM6" s="49"/>
      <c r="AN6" s="49" t="s">
        <v>32</v>
      </c>
      <c r="AO6" s="48"/>
      <c r="AP6" s="48" t="s">
        <v>60</v>
      </c>
      <c r="AQ6" s="48" t="s">
        <v>61</v>
      </c>
      <c r="AR6" s="48" t="s">
        <v>62</v>
      </c>
      <c r="AS6" s="48" t="s">
        <v>63</v>
      </c>
      <c r="AT6" s="48" t="s">
        <v>64</v>
      </c>
      <c r="AU6" s="48" t="s">
        <v>69</v>
      </c>
      <c r="AV6" s="50" t="s">
        <v>66</v>
      </c>
      <c r="AW6" s="50" t="s">
        <v>67</v>
      </c>
      <c r="AX6" s="48" t="s">
        <v>39</v>
      </c>
      <c r="AY6" s="49"/>
      <c r="AZ6" s="49"/>
      <c r="BA6" s="49" t="s">
        <v>32</v>
      </c>
      <c r="BB6" s="48"/>
      <c r="BC6" s="48" t="s">
        <v>60</v>
      </c>
      <c r="BD6" s="48" t="s">
        <v>61</v>
      </c>
      <c r="BE6" s="48" t="s">
        <v>62</v>
      </c>
      <c r="BF6" s="48" t="s">
        <v>63</v>
      </c>
      <c r="BG6" s="48" t="s">
        <v>64</v>
      </c>
      <c r="BH6" s="48" t="s">
        <v>69</v>
      </c>
      <c r="BI6" s="50" t="s">
        <v>66</v>
      </c>
      <c r="BJ6" s="50" t="s">
        <v>67</v>
      </c>
      <c r="BK6" s="48" t="s">
        <v>39</v>
      </c>
      <c r="BL6" s="49"/>
      <c r="BM6" s="49"/>
      <c r="BN6" s="49" t="s">
        <v>32</v>
      </c>
      <c r="BO6" s="48"/>
      <c r="BP6" s="48" t="s">
        <v>60</v>
      </c>
      <c r="BQ6" s="48" t="s">
        <v>61</v>
      </c>
      <c r="BR6" s="48" t="s">
        <v>62</v>
      </c>
      <c r="BS6" s="48" t="s">
        <v>63</v>
      </c>
      <c r="BT6" s="48" t="s">
        <v>64</v>
      </c>
      <c r="BU6" s="48" t="s">
        <v>69</v>
      </c>
      <c r="BV6" s="50" t="s">
        <v>66</v>
      </c>
      <c r="BW6" s="50" t="s">
        <v>67</v>
      </c>
      <c r="BX6" s="48" t="s">
        <v>39</v>
      </c>
      <c r="BY6" s="49"/>
      <c r="BZ6" s="49"/>
      <c r="CA6" s="49" t="s">
        <v>32</v>
      </c>
      <c r="CB6" s="48"/>
      <c r="CC6" s="48" t="s">
        <v>60</v>
      </c>
      <c r="CD6" s="48" t="s">
        <v>61</v>
      </c>
      <c r="CE6" s="48" t="s">
        <v>62</v>
      </c>
      <c r="CF6" s="48" t="s">
        <v>63</v>
      </c>
      <c r="CG6" s="48" t="s">
        <v>64</v>
      </c>
      <c r="CH6" s="48" t="s">
        <v>69</v>
      </c>
      <c r="CI6" s="50" t="s">
        <v>66</v>
      </c>
      <c r="CJ6" s="50" t="s">
        <v>67</v>
      </c>
      <c r="CK6" s="48" t="s">
        <v>39</v>
      </c>
      <c r="CL6" s="49"/>
      <c r="CM6" s="49"/>
      <c r="CN6" s="49" t="s">
        <v>32</v>
      </c>
      <c r="CO6" s="48"/>
      <c r="CP6" s="48" t="s">
        <v>60</v>
      </c>
      <c r="CQ6" s="48" t="s">
        <v>61</v>
      </c>
      <c r="CR6" s="48" t="s">
        <v>62</v>
      </c>
      <c r="CS6" s="48" t="s">
        <v>63</v>
      </c>
      <c r="CT6" s="48" t="s">
        <v>64</v>
      </c>
      <c r="CU6" s="48" t="s">
        <v>69</v>
      </c>
      <c r="CV6" s="50" t="s">
        <v>66</v>
      </c>
      <c r="CW6" s="50" t="s">
        <v>67</v>
      </c>
      <c r="CX6" s="48" t="s">
        <v>39</v>
      </c>
      <c r="CY6" s="49"/>
      <c r="CZ6" s="49"/>
      <c r="DA6" s="49" t="s">
        <v>32</v>
      </c>
      <c r="DB6" s="48"/>
      <c r="DC6" s="48" t="s">
        <v>68</v>
      </c>
      <c r="DD6" s="48" t="s">
        <v>61</v>
      </c>
      <c r="DE6" s="48" t="s">
        <v>62</v>
      </c>
      <c r="DF6" s="48" t="s">
        <v>63</v>
      </c>
      <c r="DG6" s="48" t="s">
        <v>64</v>
      </c>
      <c r="DH6" s="48" t="s">
        <v>69</v>
      </c>
      <c r="DI6" s="50" t="s">
        <v>66</v>
      </c>
      <c r="DJ6" s="50" t="s">
        <v>67</v>
      </c>
      <c r="DK6" s="48" t="s">
        <v>39</v>
      </c>
      <c r="DL6" s="49"/>
      <c r="DM6" s="49"/>
      <c r="DN6" s="49" t="s">
        <v>32</v>
      </c>
      <c r="DO6" s="48"/>
      <c r="DP6" s="48" t="s">
        <v>68</v>
      </c>
      <c r="DQ6" s="48" t="s">
        <v>61</v>
      </c>
      <c r="DR6" s="48" t="s">
        <v>62</v>
      </c>
      <c r="DS6" s="48" t="s">
        <v>63</v>
      </c>
      <c r="DT6" s="48" t="s">
        <v>64</v>
      </c>
      <c r="DU6" s="48" t="s">
        <v>69</v>
      </c>
      <c r="DV6" s="50" t="s">
        <v>66</v>
      </c>
      <c r="DW6" s="50" t="s">
        <v>67</v>
      </c>
      <c r="DX6" s="48" t="s">
        <v>39</v>
      </c>
      <c r="DY6" s="49"/>
      <c r="DZ6" s="49"/>
      <c r="EA6" s="49" t="s">
        <v>32</v>
      </c>
      <c r="EB6" s="48"/>
      <c r="EC6" s="48" t="s">
        <v>68</v>
      </c>
      <c r="ED6" s="48" t="s">
        <v>61</v>
      </c>
      <c r="EE6" s="48" t="s">
        <v>62</v>
      </c>
      <c r="EF6" s="48" t="s">
        <v>63</v>
      </c>
      <c r="EG6" s="48" t="s">
        <v>64</v>
      </c>
      <c r="EH6" s="48" t="s">
        <v>69</v>
      </c>
      <c r="EI6" s="50" t="s">
        <v>66</v>
      </c>
      <c r="EJ6" s="50" t="s">
        <v>67</v>
      </c>
      <c r="EK6" s="48" t="s">
        <v>39</v>
      </c>
      <c r="EL6" s="49"/>
      <c r="EM6" s="49"/>
      <c r="EN6" s="49" t="s">
        <v>32</v>
      </c>
      <c r="EO6" s="48"/>
      <c r="EP6" s="48" t="s">
        <v>68</v>
      </c>
      <c r="EQ6" s="48" t="s">
        <v>61</v>
      </c>
      <c r="ER6" s="48" t="s">
        <v>62</v>
      </c>
      <c r="ES6" s="48" t="s">
        <v>63</v>
      </c>
      <c r="ET6" s="48" t="s">
        <v>64</v>
      </c>
      <c r="EU6" s="48" t="s">
        <v>69</v>
      </c>
      <c r="EV6" s="50" t="s">
        <v>66</v>
      </c>
      <c r="EW6" s="50" t="s">
        <v>67</v>
      </c>
      <c r="EX6" s="48" t="s">
        <v>39</v>
      </c>
      <c r="EY6" s="48"/>
      <c r="EZ6" s="48"/>
      <c r="FA6" s="22"/>
      <c r="FB6" s="46"/>
      <c r="FC6" s="46" t="s">
        <v>70</v>
      </c>
      <c r="FD6" s="38" t="s">
        <v>32</v>
      </c>
      <c r="FE6" s="48"/>
      <c r="FF6" s="48"/>
      <c r="FG6" s="48" t="s">
        <v>61</v>
      </c>
      <c r="FH6" s="48" t="s">
        <v>62</v>
      </c>
      <c r="FI6" s="48" t="s">
        <v>63</v>
      </c>
      <c r="FJ6" s="48" t="s">
        <v>64</v>
      </c>
      <c r="FK6" s="48" t="s">
        <v>69</v>
      </c>
      <c r="FL6" s="48" t="s">
        <v>66</v>
      </c>
      <c r="FM6" s="52" t="s">
        <v>71</v>
      </c>
      <c r="FN6" s="48" t="s">
        <v>39</v>
      </c>
      <c r="FO6" s="46"/>
      <c r="FP6" s="46" t="s">
        <v>40</v>
      </c>
      <c r="FQ6" s="46" t="s">
        <v>41</v>
      </c>
      <c r="FR6" s="4" t="s">
        <v>26</v>
      </c>
      <c r="FT6" s="147">
        <v>42444</v>
      </c>
      <c r="FU6" s="160"/>
      <c r="FV6" s="160" t="s">
        <v>70</v>
      </c>
      <c r="FW6" s="161" t="s">
        <v>16</v>
      </c>
      <c r="FX6" s="161" t="s">
        <v>16</v>
      </c>
      <c r="FY6" s="161" t="s">
        <v>72</v>
      </c>
      <c r="FZ6" s="160"/>
      <c r="GA6" s="162" t="s">
        <v>32</v>
      </c>
      <c r="GB6" s="162" t="s">
        <v>73</v>
      </c>
      <c r="GC6" s="161" t="s">
        <v>74</v>
      </c>
      <c r="GD6" s="163" t="s">
        <v>38</v>
      </c>
      <c r="GE6" s="164" t="s">
        <v>75</v>
      </c>
      <c r="GF6" s="161" t="s">
        <v>16</v>
      </c>
      <c r="GG6" s="160" t="s">
        <v>136</v>
      </c>
      <c r="GH6" s="206"/>
      <c r="GI6" s="168" t="s">
        <v>26</v>
      </c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8">
      <c r="A7" s="52">
        <v>1</v>
      </c>
      <c r="B7" s="53" t="s">
        <v>76</v>
      </c>
      <c r="C7" s="52">
        <v>1230</v>
      </c>
      <c r="D7" s="54">
        <v>1203.7</v>
      </c>
      <c r="E7" s="55">
        <f aca="true" t="shared" si="0" ref="E7:E34">(D7*100)/F7</f>
        <v>97.86178861788618</v>
      </c>
      <c r="F7" s="54">
        <v>1230</v>
      </c>
      <c r="G7" s="55">
        <f aca="true" t="shared" si="1" ref="G7:G34">F7*100/C7</f>
        <v>100</v>
      </c>
      <c r="H7" s="54">
        <v>366.4</v>
      </c>
      <c r="I7" s="55">
        <f aca="true" t="shared" si="2" ref="I7:I34">SUM(H7/F7)*100</f>
        <v>29.78861788617886</v>
      </c>
      <c r="J7" s="54">
        <v>366.4</v>
      </c>
      <c r="K7" s="55">
        <f aca="true" t="shared" si="3" ref="K7:K34">SUM(J7/F7)*100</f>
        <v>29.78861788617886</v>
      </c>
      <c r="L7" s="54">
        <v>366.4</v>
      </c>
      <c r="M7" s="55">
        <f aca="true" t="shared" si="4" ref="M7:M34">SUM(L7/F7)*100</f>
        <v>29.78861788617886</v>
      </c>
      <c r="N7" s="54">
        <v>83.5</v>
      </c>
      <c r="O7" s="55">
        <f aca="true" t="shared" si="5" ref="O7:O34">SUM(N7/F7)*100</f>
        <v>6.788617886178862</v>
      </c>
      <c r="P7" s="54">
        <v>83.5</v>
      </c>
      <c r="Q7" s="54"/>
      <c r="R7" s="56"/>
      <c r="S7" s="54"/>
      <c r="T7" s="55">
        <f aca="true" t="shared" si="6" ref="T7:T34">SUM(S7/F7)*100</f>
        <v>0</v>
      </c>
      <c r="U7" s="56"/>
      <c r="V7" s="55">
        <f aca="true" t="shared" si="7" ref="V7:V34">SUM(U7/F7)*100</f>
        <v>0</v>
      </c>
      <c r="W7" s="56">
        <v>863.6</v>
      </c>
      <c r="X7" s="57">
        <f aca="true" t="shared" si="8" ref="X7:X34">SUM(W7/F7)*100</f>
        <v>70.21138211382114</v>
      </c>
      <c r="Y7" s="56">
        <v>10</v>
      </c>
      <c r="Z7" s="48">
        <v>70.5</v>
      </c>
      <c r="AA7" s="54">
        <f aca="true" t="shared" si="9" ref="AA7:AM26">SUM(AN7,BA7,BN7)</f>
        <v>1187</v>
      </c>
      <c r="AB7" s="54">
        <f t="shared" si="9"/>
        <v>366.4</v>
      </c>
      <c r="AC7" s="54">
        <f t="shared" si="9"/>
        <v>366.4</v>
      </c>
      <c r="AD7" s="54">
        <f t="shared" si="9"/>
        <v>366.4</v>
      </c>
      <c r="AE7" s="54">
        <f t="shared" si="9"/>
        <v>83.5</v>
      </c>
      <c r="AF7" s="54">
        <f t="shared" si="9"/>
        <v>83.5</v>
      </c>
      <c r="AG7" s="54">
        <f t="shared" si="9"/>
        <v>0</v>
      </c>
      <c r="AH7" s="54">
        <f t="shared" si="9"/>
        <v>0</v>
      </c>
      <c r="AI7" s="54">
        <f t="shared" si="9"/>
        <v>0</v>
      </c>
      <c r="AJ7" s="56">
        <f t="shared" si="9"/>
        <v>0</v>
      </c>
      <c r="AK7" s="56">
        <f t="shared" si="9"/>
        <v>820.5999999999999</v>
      </c>
      <c r="AL7" s="56">
        <f t="shared" si="9"/>
        <v>10</v>
      </c>
      <c r="AM7" s="56">
        <f t="shared" si="9"/>
        <v>55</v>
      </c>
      <c r="AN7" s="54">
        <v>382</v>
      </c>
      <c r="AO7" s="54">
        <v>182.9</v>
      </c>
      <c r="AP7" s="54">
        <v>182.9</v>
      </c>
      <c r="AQ7" s="54">
        <v>182.9</v>
      </c>
      <c r="AR7" s="54"/>
      <c r="AS7" s="54"/>
      <c r="AT7" s="54"/>
      <c r="AU7" s="54"/>
      <c r="AV7" s="54"/>
      <c r="AW7" s="56"/>
      <c r="AX7" s="54">
        <v>199.1</v>
      </c>
      <c r="AY7" s="54">
        <v>0</v>
      </c>
      <c r="AZ7" s="52">
        <v>26</v>
      </c>
      <c r="BA7" s="54">
        <v>245.4</v>
      </c>
      <c r="BB7" s="54">
        <v>47.3</v>
      </c>
      <c r="BC7" s="54">
        <v>47.3</v>
      </c>
      <c r="BD7" s="54">
        <v>47.3</v>
      </c>
      <c r="BE7" s="54"/>
      <c r="BF7" s="54"/>
      <c r="BG7" s="54"/>
      <c r="BH7" s="54"/>
      <c r="BI7" s="54"/>
      <c r="BJ7" s="54"/>
      <c r="BK7" s="54">
        <v>198.1</v>
      </c>
      <c r="BL7" s="54">
        <v>10</v>
      </c>
      <c r="BM7" s="52">
        <v>0</v>
      </c>
      <c r="BN7" s="54">
        <v>559.6</v>
      </c>
      <c r="BO7" s="54">
        <v>136.2</v>
      </c>
      <c r="BP7" s="54">
        <v>136.2</v>
      </c>
      <c r="BQ7" s="54">
        <v>136.2</v>
      </c>
      <c r="BR7" s="54">
        <v>83.5</v>
      </c>
      <c r="BS7" s="54">
        <v>83.5</v>
      </c>
      <c r="BT7" s="54"/>
      <c r="BU7" s="54"/>
      <c r="BV7" s="54"/>
      <c r="BW7" s="54"/>
      <c r="BX7" s="54">
        <v>423.4</v>
      </c>
      <c r="BY7" s="54">
        <v>0</v>
      </c>
      <c r="BZ7" s="52">
        <v>29</v>
      </c>
      <c r="CA7" s="54">
        <f aca="true" t="shared" si="10" ref="CA7:CM24">SUM(CN7,DA7)</f>
        <v>43</v>
      </c>
      <c r="CB7" s="54">
        <f t="shared" si="10"/>
        <v>0</v>
      </c>
      <c r="CC7" s="54">
        <f t="shared" si="10"/>
        <v>0</v>
      </c>
      <c r="CD7" s="54">
        <f t="shared" si="10"/>
        <v>0</v>
      </c>
      <c r="CE7" s="54">
        <f t="shared" si="10"/>
        <v>0</v>
      </c>
      <c r="CF7" s="54">
        <f t="shared" si="10"/>
        <v>0</v>
      </c>
      <c r="CG7" s="54">
        <f t="shared" si="10"/>
        <v>0</v>
      </c>
      <c r="CH7" s="54">
        <f t="shared" si="10"/>
        <v>0</v>
      </c>
      <c r="CI7" s="54">
        <f t="shared" si="10"/>
        <v>0</v>
      </c>
      <c r="CJ7" s="54">
        <f t="shared" si="10"/>
        <v>0</v>
      </c>
      <c r="CK7" s="54">
        <f t="shared" si="10"/>
        <v>43</v>
      </c>
      <c r="CL7" s="54">
        <f t="shared" si="10"/>
        <v>0</v>
      </c>
      <c r="CM7" s="54">
        <f t="shared" si="10"/>
        <v>15.5</v>
      </c>
      <c r="CN7" s="54">
        <v>43</v>
      </c>
      <c r="CO7" s="54"/>
      <c r="CP7" s="54"/>
      <c r="CQ7" s="54"/>
      <c r="CR7" s="54"/>
      <c r="CS7" s="54"/>
      <c r="CT7" s="54"/>
      <c r="CU7" s="54"/>
      <c r="CV7" s="54"/>
      <c r="CW7" s="54"/>
      <c r="CX7" s="54">
        <v>43</v>
      </c>
      <c r="CY7" s="54">
        <v>0</v>
      </c>
      <c r="CZ7" s="52">
        <v>15.5</v>
      </c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2"/>
      <c r="DN7" s="54">
        <f aca="true" t="shared" si="11" ref="DN7:DZ26">SUM(EA7,EN7)</f>
        <v>0</v>
      </c>
      <c r="DO7" s="54">
        <f t="shared" si="11"/>
        <v>0</v>
      </c>
      <c r="DP7" s="54">
        <f t="shared" si="11"/>
        <v>0</v>
      </c>
      <c r="DQ7" s="54">
        <f t="shared" si="11"/>
        <v>0</v>
      </c>
      <c r="DR7" s="54">
        <f t="shared" si="11"/>
        <v>0</v>
      </c>
      <c r="DS7" s="54">
        <f t="shared" si="11"/>
        <v>0</v>
      </c>
      <c r="DT7" s="54">
        <f t="shared" si="11"/>
        <v>0</v>
      </c>
      <c r="DU7" s="54">
        <f t="shared" si="11"/>
        <v>0</v>
      </c>
      <c r="DV7" s="54">
        <f t="shared" si="11"/>
        <v>0</v>
      </c>
      <c r="DW7" s="54">
        <f t="shared" si="11"/>
        <v>0</v>
      </c>
      <c r="DX7" s="54">
        <f t="shared" si="11"/>
        <v>0</v>
      </c>
      <c r="DY7" s="54">
        <f t="shared" si="11"/>
        <v>0</v>
      </c>
      <c r="DZ7" s="54">
        <f t="shared" si="11"/>
        <v>0</v>
      </c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2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8"/>
      <c r="EY7" s="54"/>
      <c r="EZ7" s="52"/>
      <c r="FA7" s="59"/>
      <c r="FB7" s="46">
        <v>1</v>
      </c>
      <c r="FC7" s="46" t="s">
        <v>76</v>
      </c>
      <c r="FD7" s="60">
        <f aca="true" t="shared" si="12" ref="FD7:FN30">SUM(DN7,CA7,AA7)</f>
        <v>1230</v>
      </c>
      <c r="FE7" s="61">
        <f t="shared" si="12"/>
        <v>366.4</v>
      </c>
      <c r="FF7" s="60">
        <f t="shared" si="12"/>
        <v>366.4</v>
      </c>
      <c r="FG7" s="60">
        <f t="shared" si="12"/>
        <v>366.4</v>
      </c>
      <c r="FH7" s="60">
        <f t="shared" si="12"/>
        <v>83.5</v>
      </c>
      <c r="FI7" s="60">
        <f t="shared" si="12"/>
        <v>83.5</v>
      </c>
      <c r="FJ7" s="60">
        <f t="shared" si="12"/>
        <v>0</v>
      </c>
      <c r="FK7" s="60">
        <f t="shared" si="12"/>
        <v>0</v>
      </c>
      <c r="FL7" s="60">
        <f t="shared" si="12"/>
        <v>0</v>
      </c>
      <c r="FM7" s="60">
        <f t="shared" si="12"/>
        <v>0</v>
      </c>
      <c r="FN7" s="60">
        <f t="shared" si="12"/>
        <v>863.5999999999999</v>
      </c>
      <c r="FO7" s="60">
        <f aca="true" t="shared" si="13" ref="FO7:FO32">SUM(FE7,FN7)</f>
        <v>1230</v>
      </c>
      <c r="FP7" s="62">
        <f aca="true" t="shared" si="14" ref="FP7:FQ32">SUM(DY7,CL7,AL7)</f>
        <v>10</v>
      </c>
      <c r="FQ7" s="54">
        <f t="shared" si="14"/>
        <v>70.5</v>
      </c>
      <c r="FR7" s="59">
        <f aca="true" t="shared" si="15" ref="FR7:FR32">FD7-FO7</f>
        <v>0</v>
      </c>
      <c r="FS7" s="1">
        <v>1230</v>
      </c>
      <c r="FT7" s="63">
        <v>66.20325203252033</v>
      </c>
      <c r="FU7" s="160">
        <v>1</v>
      </c>
      <c r="FV7" s="160" t="s">
        <v>76</v>
      </c>
      <c r="FW7" s="165">
        <f aca="true" t="shared" si="16" ref="FW7:FW34">G7</f>
        <v>100</v>
      </c>
      <c r="FX7" s="165">
        <f aca="true" t="shared" si="17" ref="FX7:FX34">E7</f>
        <v>97.86178861788618</v>
      </c>
      <c r="FY7" s="165">
        <f aca="true" t="shared" si="18" ref="FY7:FY34">X7</f>
        <v>70.21138211382114</v>
      </c>
      <c r="FZ7" s="165">
        <f aca="true" t="shared" si="19" ref="FZ7:FZ34">I7</f>
        <v>29.78861788617886</v>
      </c>
      <c r="GA7" s="165">
        <f aca="true" t="shared" si="20" ref="GA7:GA34">K7</f>
        <v>29.78861788617886</v>
      </c>
      <c r="GB7" s="165">
        <f aca="true" t="shared" si="21" ref="GB7:GB34">M7</f>
        <v>29.78861788617886</v>
      </c>
      <c r="GC7" s="165">
        <f aca="true" t="shared" si="22" ref="GC7:GC34">O7</f>
        <v>6.788617886178862</v>
      </c>
      <c r="GD7" s="166">
        <f aca="true" t="shared" si="23" ref="GD7:GD34">V7</f>
        <v>0</v>
      </c>
      <c r="GE7" s="165">
        <f aca="true" t="shared" si="24" ref="GE7:GE34">T7</f>
        <v>0</v>
      </c>
      <c r="GF7" s="165">
        <f aca="true" t="shared" si="25" ref="GF7:GF32">F7*100/FS7</f>
        <v>100</v>
      </c>
      <c r="GG7" s="167">
        <f>FY7-FT7</f>
        <v>4.00813008130082</v>
      </c>
      <c r="GH7" s="167">
        <v>46</v>
      </c>
      <c r="GI7" s="207">
        <f>FY7-GH7</f>
        <v>24.211382113821145</v>
      </c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4"/>
      <c r="GV7" s="64"/>
      <c r="GW7" s="6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8">
      <c r="A8" s="52">
        <v>2</v>
      </c>
      <c r="B8" s="53" t="s">
        <v>77</v>
      </c>
      <c r="C8" s="52">
        <v>5060</v>
      </c>
      <c r="D8" s="54">
        <v>4108.8</v>
      </c>
      <c r="E8" s="55">
        <f t="shared" si="0"/>
        <v>81.20158102766798</v>
      </c>
      <c r="F8" s="54">
        <v>5060</v>
      </c>
      <c r="G8" s="55">
        <f t="shared" si="1"/>
        <v>100</v>
      </c>
      <c r="H8" s="54">
        <v>1798.4</v>
      </c>
      <c r="I8" s="55">
        <f t="shared" si="2"/>
        <v>35.541501976284586</v>
      </c>
      <c r="J8" s="54">
        <v>1332</v>
      </c>
      <c r="K8" s="55">
        <f t="shared" si="3"/>
        <v>26.324110671936758</v>
      </c>
      <c r="L8" s="54">
        <v>1166.7</v>
      </c>
      <c r="M8" s="55">
        <f t="shared" si="4"/>
        <v>23.057312252964426</v>
      </c>
      <c r="N8" s="54">
        <v>1022.3</v>
      </c>
      <c r="O8" s="55">
        <f t="shared" si="5"/>
        <v>20.20355731225296</v>
      </c>
      <c r="P8" s="54">
        <v>1022.3</v>
      </c>
      <c r="Q8" s="54"/>
      <c r="R8" s="54"/>
      <c r="S8" s="54"/>
      <c r="T8" s="55">
        <f t="shared" si="6"/>
        <v>0</v>
      </c>
      <c r="U8" s="54"/>
      <c r="V8" s="55">
        <f t="shared" si="7"/>
        <v>0</v>
      </c>
      <c r="W8" s="54">
        <v>3261.6</v>
      </c>
      <c r="X8" s="57">
        <f t="shared" si="8"/>
        <v>64.45849802371542</v>
      </c>
      <c r="Y8" s="56">
        <v>354.2</v>
      </c>
      <c r="Z8" s="48">
        <v>255</v>
      </c>
      <c r="AA8" s="54">
        <f t="shared" si="9"/>
        <v>4604</v>
      </c>
      <c r="AB8" s="54">
        <f t="shared" si="9"/>
        <v>1502.4</v>
      </c>
      <c r="AC8" s="54">
        <f t="shared" si="9"/>
        <v>1185</v>
      </c>
      <c r="AD8" s="54">
        <f t="shared" si="9"/>
        <v>1019.7</v>
      </c>
      <c r="AE8" s="54">
        <f t="shared" si="9"/>
        <v>726.3</v>
      </c>
      <c r="AF8" s="54">
        <f t="shared" si="9"/>
        <v>726.3</v>
      </c>
      <c r="AG8" s="54">
        <f t="shared" si="9"/>
        <v>0</v>
      </c>
      <c r="AH8" s="54">
        <f t="shared" si="9"/>
        <v>0</v>
      </c>
      <c r="AI8" s="54">
        <f t="shared" si="9"/>
        <v>0</v>
      </c>
      <c r="AJ8" s="56">
        <f t="shared" si="9"/>
        <v>0</v>
      </c>
      <c r="AK8" s="56">
        <f t="shared" si="9"/>
        <v>3101.6</v>
      </c>
      <c r="AL8" s="56">
        <f t="shared" si="9"/>
        <v>344.2</v>
      </c>
      <c r="AM8" s="56">
        <f t="shared" si="9"/>
        <v>255</v>
      </c>
      <c r="AN8" s="54">
        <v>1202</v>
      </c>
      <c r="AO8" s="54">
        <v>768</v>
      </c>
      <c r="AP8" s="54">
        <v>534.3</v>
      </c>
      <c r="AQ8" s="54">
        <v>369</v>
      </c>
      <c r="AR8" s="54">
        <v>579.8</v>
      </c>
      <c r="AS8" s="54">
        <v>579.8</v>
      </c>
      <c r="AT8" s="54"/>
      <c r="AU8" s="54"/>
      <c r="AV8" s="54"/>
      <c r="AW8" s="54"/>
      <c r="AX8" s="54">
        <v>434</v>
      </c>
      <c r="AY8" s="54">
        <v>66</v>
      </c>
      <c r="AZ8" s="52">
        <v>0</v>
      </c>
      <c r="BA8" s="54">
        <v>1326</v>
      </c>
      <c r="BB8" s="54"/>
      <c r="BC8" s="54"/>
      <c r="BD8" s="54"/>
      <c r="BE8" s="54"/>
      <c r="BF8" s="54"/>
      <c r="BG8" s="54"/>
      <c r="BH8" s="54"/>
      <c r="BI8" s="54"/>
      <c r="BJ8" s="54"/>
      <c r="BK8" s="54">
        <v>1326</v>
      </c>
      <c r="BL8" s="54">
        <v>128.2</v>
      </c>
      <c r="BM8" s="52">
        <v>149.2</v>
      </c>
      <c r="BN8" s="54">
        <v>2076</v>
      </c>
      <c r="BO8" s="54">
        <v>734.4</v>
      </c>
      <c r="BP8" s="54">
        <v>650.7</v>
      </c>
      <c r="BQ8" s="54">
        <v>650.7</v>
      </c>
      <c r="BR8" s="54">
        <v>146.5</v>
      </c>
      <c r="BS8" s="54">
        <v>146.5</v>
      </c>
      <c r="BT8" s="54"/>
      <c r="BU8" s="54"/>
      <c r="BV8" s="54"/>
      <c r="BW8" s="54"/>
      <c r="BX8" s="54">
        <v>1341.6</v>
      </c>
      <c r="BY8" s="54">
        <v>150</v>
      </c>
      <c r="BZ8" s="52">
        <v>105.8</v>
      </c>
      <c r="CA8" s="54">
        <f t="shared" si="10"/>
        <v>456</v>
      </c>
      <c r="CB8" s="54">
        <f t="shared" si="10"/>
        <v>296</v>
      </c>
      <c r="CC8" s="54">
        <f t="shared" si="10"/>
        <v>147</v>
      </c>
      <c r="CD8" s="54">
        <f t="shared" si="10"/>
        <v>147</v>
      </c>
      <c r="CE8" s="54">
        <f t="shared" si="10"/>
        <v>296</v>
      </c>
      <c r="CF8" s="54">
        <f t="shared" si="10"/>
        <v>296</v>
      </c>
      <c r="CG8" s="54">
        <f t="shared" si="10"/>
        <v>0</v>
      </c>
      <c r="CH8" s="54">
        <f t="shared" si="10"/>
        <v>0</v>
      </c>
      <c r="CI8" s="54">
        <f t="shared" si="10"/>
        <v>0</v>
      </c>
      <c r="CJ8" s="54">
        <f t="shared" si="10"/>
        <v>0</v>
      </c>
      <c r="CK8" s="54">
        <f t="shared" si="10"/>
        <v>160</v>
      </c>
      <c r="CL8" s="54">
        <f t="shared" si="10"/>
        <v>10</v>
      </c>
      <c r="CM8" s="54">
        <f t="shared" si="10"/>
        <v>0</v>
      </c>
      <c r="CN8" s="54">
        <v>456</v>
      </c>
      <c r="CO8" s="54">
        <v>296</v>
      </c>
      <c r="CP8" s="54">
        <v>147</v>
      </c>
      <c r="CQ8" s="54">
        <v>147</v>
      </c>
      <c r="CR8" s="54">
        <v>296</v>
      </c>
      <c r="CS8" s="54">
        <v>296</v>
      </c>
      <c r="CT8" s="54"/>
      <c r="CU8" s="54"/>
      <c r="CV8" s="54"/>
      <c r="CW8" s="54"/>
      <c r="CX8" s="54">
        <v>160</v>
      </c>
      <c r="CY8" s="54">
        <v>10</v>
      </c>
      <c r="CZ8" s="52">
        <v>0</v>
      </c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>
        <v>0</v>
      </c>
      <c r="DM8" s="52">
        <v>0</v>
      </c>
      <c r="DN8" s="54">
        <f t="shared" si="11"/>
        <v>0</v>
      </c>
      <c r="DO8" s="54">
        <f t="shared" si="11"/>
        <v>0</v>
      </c>
      <c r="DP8" s="54">
        <f t="shared" si="11"/>
        <v>0</v>
      </c>
      <c r="DQ8" s="54">
        <f t="shared" si="11"/>
        <v>0</v>
      </c>
      <c r="DR8" s="54">
        <f t="shared" si="11"/>
        <v>0</v>
      </c>
      <c r="DS8" s="54">
        <f t="shared" si="11"/>
        <v>0</v>
      </c>
      <c r="DT8" s="54">
        <f t="shared" si="11"/>
        <v>0</v>
      </c>
      <c r="DU8" s="54">
        <f t="shared" si="11"/>
        <v>0</v>
      </c>
      <c r="DV8" s="54">
        <f t="shared" si="11"/>
        <v>0</v>
      </c>
      <c r="DW8" s="54">
        <f t="shared" si="11"/>
        <v>0</v>
      </c>
      <c r="DX8" s="54">
        <f t="shared" si="11"/>
        <v>0</v>
      </c>
      <c r="DY8" s="54">
        <f t="shared" si="11"/>
        <v>0</v>
      </c>
      <c r="DZ8" s="54">
        <f t="shared" si="11"/>
        <v>0</v>
      </c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2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8"/>
      <c r="EY8" s="54"/>
      <c r="EZ8" s="52"/>
      <c r="FA8" s="59"/>
      <c r="FB8" s="53">
        <v>2</v>
      </c>
      <c r="FC8" s="53" t="s">
        <v>77</v>
      </c>
      <c r="FD8" s="60">
        <f t="shared" si="12"/>
        <v>5060</v>
      </c>
      <c r="FE8" s="61">
        <f t="shared" si="12"/>
        <v>1798.4</v>
      </c>
      <c r="FF8" s="60">
        <f t="shared" si="12"/>
        <v>1332</v>
      </c>
      <c r="FG8" s="60">
        <f t="shared" si="12"/>
        <v>1166.7</v>
      </c>
      <c r="FH8" s="60">
        <f t="shared" si="12"/>
        <v>1022.3</v>
      </c>
      <c r="FI8" s="60">
        <f t="shared" si="12"/>
        <v>1022.3</v>
      </c>
      <c r="FJ8" s="60">
        <f t="shared" si="12"/>
        <v>0</v>
      </c>
      <c r="FK8" s="60">
        <f t="shared" si="12"/>
        <v>0</v>
      </c>
      <c r="FL8" s="60">
        <f t="shared" si="12"/>
        <v>0</v>
      </c>
      <c r="FM8" s="60">
        <f t="shared" si="12"/>
        <v>0</v>
      </c>
      <c r="FN8" s="60">
        <f t="shared" si="12"/>
        <v>3261.6</v>
      </c>
      <c r="FO8" s="60">
        <f t="shared" si="13"/>
        <v>5060</v>
      </c>
      <c r="FP8" s="62">
        <f t="shared" si="14"/>
        <v>354.2</v>
      </c>
      <c r="FQ8" s="54">
        <f t="shared" si="14"/>
        <v>255</v>
      </c>
      <c r="FR8" s="59">
        <f t="shared" si="15"/>
        <v>0</v>
      </c>
      <c r="FS8" s="1">
        <v>5060</v>
      </c>
      <c r="FT8" s="63">
        <v>62</v>
      </c>
      <c r="FU8" s="168">
        <v>2</v>
      </c>
      <c r="FV8" s="168" t="s">
        <v>77</v>
      </c>
      <c r="FW8" s="165">
        <f t="shared" si="16"/>
        <v>100</v>
      </c>
      <c r="FX8" s="165">
        <f t="shared" si="17"/>
        <v>81.20158102766798</v>
      </c>
      <c r="FY8" s="165">
        <f t="shared" si="18"/>
        <v>64.45849802371542</v>
      </c>
      <c r="FZ8" s="165">
        <f t="shared" si="19"/>
        <v>35.541501976284586</v>
      </c>
      <c r="GA8" s="165">
        <f t="shared" si="20"/>
        <v>26.324110671936758</v>
      </c>
      <c r="GB8" s="165">
        <f t="shared" si="21"/>
        <v>23.057312252964426</v>
      </c>
      <c r="GC8" s="165">
        <f t="shared" si="22"/>
        <v>20.20355731225296</v>
      </c>
      <c r="GD8" s="166">
        <f t="shared" si="23"/>
        <v>0</v>
      </c>
      <c r="GE8" s="165">
        <f t="shared" si="24"/>
        <v>0</v>
      </c>
      <c r="GF8" s="167">
        <f t="shared" si="25"/>
        <v>100</v>
      </c>
      <c r="GG8" s="167">
        <f aca="true" t="shared" si="26" ref="GG8:GG34">FY8-FT8</f>
        <v>2.4584980237154213</v>
      </c>
      <c r="GH8" s="167">
        <v>39</v>
      </c>
      <c r="GI8" s="207">
        <f aca="true" t="shared" si="27" ref="GI8:GI34">FY8-GH8</f>
        <v>25.45849802371542</v>
      </c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4"/>
      <c r="GV8" s="64"/>
      <c r="GW8" s="6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8">
      <c r="A9" s="52">
        <v>3</v>
      </c>
      <c r="B9" s="53" t="s">
        <v>78</v>
      </c>
      <c r="C9" s="52">
        <v>2597</v>
      </c>
      <c r="D9" s="54">
        <v>1884.4</v>
      </c>
      <c r="E9" s="55">
        <f t="shared" si="0"/>
        <v>72.56064690026955</v>
      </c>
      <c r="F9" s="54">
        <v>2597</v>
      </c>
      <c r="G9" s="55">
        <f t="shared" si="1"/>
        <v>100</v>
      </c>
      <c r="H9" s="54">
        <v>836.9</v>
      </c>
      <c r="I9" s="55">
        <f t="shared" si="2"/>
        <v>32.22564497497112</v>
      </c>
      <c r="J9" s="54">
        <v>610.6</v>
      </c>
      <c r="K9" s="55">
        <f t="shared" si="3"/>
        <v>23.511744320369658</v>
      </c>
      <c r="L9" s="54">
        <v>586.4</v>
      </c>
      <c r="M9" s="55">
        <f t="shared" si="4"/>
        <v>22.579899884482092</v>
      </c>
      <c r="N9" s="54">
        <v>389.4</v>
      </c>
      <c r="O9" s="55">
        <f t="shared" si="5"/>
        <v>14.994224104736235</v>
      </c>
      <c r="P9" s="54">
        <v>146.3</v>
      </c>
      <c r="Q9" s="54">
        <v>35.1</v>
      </c>
      <c r="R9" s="54">
        <v>208</v>
      </c>
      <c r="S9" s="54"/>
      <c r="T9" s="55">
        <f t="shared" si="6"/>
        <v>0</v>
      </c>
      <c r="U9" s="54"/>
      <c r="V9" s="55">
        <f t="shared" si="7"/>
        <v>0</v>
      </c>
      <c r="W9" s="54">
        <v>1760.1</v>
      </c>
      <c r="X9" s="57">
        <f t="shared" si="8"/>
        <v>67.77435502502888</v>
      </c>
      <c r="Y9" s="56">
        <v>90</v>
      </c>
      <c r="Z9" s="48">
        <v>0</v>
      </c>
      <c r="AA9" s="54">
        <f t="shared" si="9"/>
        <v>2243.5</v>
      </c>
      <c r="AB9" s="54">
        <f t="shared" si="9"/>
        <v>826.9000000000001</v>
      </c>
      <c r="AC9" s="54">
        <f t="shared" si="9"/>
        <v>600.6</v>
      </c>
      <c r="AD9" s="54">
        <f t="shared" si="9"/>
        <v>576.4</v>
      </c>
      <c r="AE9" s="54">
        <f t="shared" si="9"/>
        <v>389.4</v>
      </c>
      <c r="AF9" s="54">
        <f t="shared" si="9"/>
        <v>146.3</v>
      </c>
      <c r="AG9" s="54">
        <f t="shared" si="9"/>
        <v>35.1</v>
      </c>
      <c r="AH9" s="54">
        <f t="shared" si="9"/>
        <v>208</v>
      </c>
      <c r="AI9" s="54">
        <f t="shared" si="9"/>
        <v>0</v>
      </c>
      <c r="AJ9" s="56">
        <f t="shared" si="9"/>
        <v>0</v>
      </c>
      <c r="AK9" s="56">
        <f t="shared" si="9"/>
        <v>1416.6</v>
      </c>
      <c r="AL9" s="56">
        <f t="shared" si="9"/>
        <v>90</v>
      </c>
      <c r="AM9" s="56">
        <f t="shared" si="9"/>
        <v>0</v>
      </c>
      <c r="AN9" s="54">
        <v>747.9</v>
      </c>
      <c r="AO9" s="54">
        <v>256.1</v>
      </c>
      <c r="AP9" s="54">
        <v>187.2</v>
      </c>
      <c r="AQ9" s="54">
        <v>172</v>
      </c>
      <c r="AR9" s="54">
        <v>99.9</v>
      </c>
      <c r="AS9" s="54">
        <v>0</v>
      </c>
      <c r="AT9" s="54">
        <v>0</v>
      </c>
      <c r="AU9" s="54">
        <v>99.9</v>
      </c>
      <c r="AV9" s="54"/>
      <c r="AW9" s="54"/>
      <c r="AX9" s="54">
        <v>491.8</v>
      </c>
      <c r="AY9" s="54">
        <v>55</v>
      </c>
      <c r="AZ9" s="52">
        <v>0</v>
      </c>
      <c r="BA9" s="54">
        <v>478.1</v>
      </c>
      <c r="BB9" s="54">
        <v>241.7</v>
      </c>
      <c r="BC9" s="54">
        <v>187.4</v>
      </c>
      <c r="BD9" s="54">
        <v>178.4</v>
      </c>
      <c r="BE9" s="54">
        <v>112.4</v>
      </c>
      <c r="BF9" s="54">
        <v>106.3</v>
      </c>
      <c r="BG9" s="54">
        <v>6.1</v>
      </c>
      <c r="BH9" s="54">
        <v>0</v>
      </c>
      <c r="BI9" s="54"/>
      <c r="BJ9" s="54">
        <v>0</v>
      </c>
      <c r="BK9" s="54">
        <v>236.4</v>
      </c>
      <c r="BL9" s="54">
        <v>35</v>
      </c>
      <c r="BM9" s="52">
        <v>0</v>
      </c>
      <c r="BN9" s="54">
        <v>1017.5</v>
      </c>
      <c r="BO9" s="54">
        <v>329.1</v>
      </c>
      <c r="BP9" s="54">
        <v>226</v>
      </c>
      <c r="BQ9" s="54">
        <v>226</v>
      </c>
      <c r="BR9" s="54">
        <v>177.1</v>
      </c>
      <c r="BS9" s="54">
        <v>40</v>
      </c>
      <c r="BT9" s="54">
        <v>29</v>
      </c>
      <c r="BU9" s="54">
        <v>108.1</v>
      </c>
      <c r="BV9" s="54"/>
      <c r="BW9" s="54"/>
      <c r="BX9" s="54">
        <v>688.4</v>
      </c>
      <c r="BY9" s="54">
        <v>0</v>
      </c>
      <c r="BZ9" s="52">
        <v>0</v>
      </c>
      <c r="CA9" s="54">
        <f t="shared" si="10"/>
        <v>353.5</v>
      </c>
      <c r="CB9" s="54">
        <f t="shared" si="10"/>
        <v>10</v>
      </c>
      <c r="CC9" s="54">
        <f t="shared" si="10"/>
        <v>10</v>
      </c>
      <c r="CD9" s="54">
        <f t="shared" si="10"/>
        <v>10</v>
      </c>
      <c r="CE9" s="54">
        <f t="shared" si="10"/>
        <v>0</v>
      </c>
      <c r="CF9" s="54">
        <f t="shared" si="10"/>
        <v>0</v>
      </c>
      <c r="CG9" s="54">
        <f t="shared" si="10"/>
        <v>0</v>
      </c>
      <c r="CH9" s="54">
        <f t="shared" si="10"/>
        <v>0</v>
      </c>
      <c r="CI9" s="54">
        <f t="shared" si="10"/>
        <v>0</v>
      </c>
      <c r="CJ9" s="54">
        <f t="shared" si="10"/>
        <v>0</v>
      </c>
      <c r="CK9" s="54">
        <f t="shared" si="10"/>
        <v>343.5</v>
      </c>
      <c r="CL9" s="54">
        <f t="shared" si="10"/>
        <v>0</v>
      </c>
      <c r="CM9" s="54">
        <f t="shared" si="10"/>
        <v>0</v>
      </c>
      <c r="CN9" s="54">
        <v>217</v>
      </c>
      <c r="CO9" s="54">
        <v>10</v>
      </c>
      <c r="CP9" s="54">
        <v>10</v>
      </c>
      <c r="CQ9" s="54">
        <v>10</v>
      </c>
      <c r="CR9" s="54">
        <v>0</v>
      </c>
      <c r="CS9" s="54"/>
      <c r="CT9" s="54">
        <v>0</v>
      </c>
      <c r="CU9" s="54"/>
      <c r="CV9" s="54"/>
      <c r="CW9" s="54"/>
      <c r="CX9" s="54">
        <v>207</v>
      </c>
      <c r="CY9" s="54">
        <v>0</v>
      </c>
      <c r="CZ9" s="52">
        <v>0</v>
      </c>
      <c r="DA9" s="54">
        <v>136.5</v>
      </c>
      <c r="DB9" s="54"/>
      <c r="DC9" s="54"/>
      <c r="DD9" s="54"/>
      <c r="DE9" s="54"/>
      <c r="DF9" s="54"/>
      <c r="DG9" s="54"/>
      <c r="DH9" s="54"/>
      <c r="DI9" s="54"/>
      <c r="DJ9" s="54"/>
      <c r="DK9" s="54">
        <v>136.5</v>
      </c>
      <c r="DL9" s="54">
        <v>0</v>
      </c>
      <c r="DM9" s="52">
        <v>0</v>
      </c>
      <c r="DN9" s="54">
        <f t="shared" si="11"/>
        <v>0</v>
      </c>
      <c r="DO9" s="54">
        <f t="shared" si="11"/>
        <v>0</v>
      </c>
      <c r="DP9" s="54">
        <f t="shared" si="11"/>
        <v>0</v>
      </c>
      <c r="DQ9" s="54">
        <f t="shared" si="11"/>
        <v>0</v>
      </c>
      <c r="DR9" s="54">
        <f t="shared" si="11"/>
        <v>0</v>
      </c>
      <c r="DS9" s="54">
        <f t="shared" si="11"/>
        <v>0</v>
      </c>
      <c r="DT9" s="54">
        <f t="shared" si="11"/>
        <v>0</v>
      </c>
      <c r="DU9" s="54">
        <f t="shared" si="11"/>
        <v>0</v>
      </c>
      <c r="DV9" s="54">
        <f t="shared" si="11"/>
        <v>0</v>
      </c>
      <c r="DW9" s="54">
        <f t="shared" si="11"/>
        <v>0</v>
      </c>
      <c r="DX9" s="54">
        <f t="shared" si="11"/>
        <v>0</v>
      </c>
      <c r="DY9" s="54">
        <f t="shared" si="11"/>
        <v>0</v>
      </c>
      <c r="DZ9" s="54">
        <f t="shared" si="11"/>
        <v>0</v>
      </c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2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8"/>
      <c r="EY9" s="54"/>
      <c r="EZ9" s="52"/>
      <c r="FA9" s="59"/>
      <c r="FB9" s="53">
        <v>3</v>
      </c>
      <c r="FC9" s="53" t="s">
        <v>78</v>
      </c>
      <c r="FD9" s="60">
        <f t="shared" si="12"/>
        <v>2597</v>
      </c>
      <c r="FE9" s="61">
        <f t="shared" si="12"/>
        <v>836.9000000000001</v>
      </c>
      <c r="FF9" s="60">
        <f t="shared" si="12"/>
        <v>610.6</v>
      </c>
      <c r="FG9" s="60">
        <f t="shared" si="12"/>
        <v>586.4</v>
      </c>
      <c r="FH9" s="60">
        <f t="shared" si="12"/>
        <v>389.4</v>
      </c>
      <c r="FI9" s="60">
        <f t="shared" si="12"/>
        <v>146.3</v>
      </c>
      <c r="FJ9" s="60">
        <f t="shared" si="12"/>
        <v>35.1</v>
      </c>
      <c r="FK9" s="60">
        <f t="shared" si="12"/>
        <v>208</v>
      </c>
      <c r="FL9" s="60">
        <f t="shared" si="12"/>
        <v>0</v>
      </c>
      <c r="FM9" s="60">
        <f t="shared" si="12"/>
        <v>0</v>
      </c>
      <c r="FN9" s="60">
        <f t="shared" si="12"/>
        <v>1760.1</v>
      </c>
      <c r="FO9" s="60">
        <f t="shared" si="13"/>
        <v>2597</v>
      </c>
      <c r="FP9" s="62">
        <f t="shared" si="14"/>
        <v>90</v>
      </c>
      <c r="FQ9" s="54">
        <f t="shared" si="14"/>
        <v>0</v>
      </c>
      <c r="FR9" s="59">
        <f t="shared" si="15"/>
        <v>0</v>
      </c>
      <c r="FS9" s="1">
        <v>2597</v>
      </c>
      <c r="FT9" s="63">
        <v>66</v>
      </c>
      <c r="FU9" s="168">
        <v>3</v>
      </c>
      <c r="FV9" s="168" t="s">
        <v>78</v>
      </c>
      <c r="FW9" s="165">
        <f t="shared" si="16"/>
        <v>100</v>
      </c>
      <c r="FX9" s="165">
        <f t="shared" si="17"/>
        <v>72.56064690026955</v>
      </c>
      <c r="FY9" s="165">
        <f t="shared" si="18"/>
        <v>67.77435502502888</v>
      </c>
      <c r="FZ9" s="165">
        <f t="shared" si="19"/>
        <v>32.22564497497112</v>
      </c>
      <c r="GA9" s="165">
        <f t="shared" si="20"/>
        <v>23.511744320369658</v>
      </c>
      <c r="GB9" s="165">
        <f t="shared" si="21"/>
        <v>22.579899884482092</v>
      </c>
      <c r="GC9" s="165">
        <f t="shared" si="22"/>
        <v>14.994224104736235</v>
      </c>
      <c r="GD9" s="166">
        <f t="shared" si="23"/>
        <v>0</v>
      </c>
      <c r="GE9" s="165">
        <f t="shared" si="24"/>
        <v>0</v>
      </c>
      <c r="GF9" s="167">
        <f t="shared" si="25"/>
        <v>100</v>
      </c>
      <c r="GG9" s="167">
        <f t="shared" si="26"/>
        <v>1.774355025028882</v>
      </c>
      <c r="GH9" s="167">
        <v>59</v>
      </c>
      <c r="GI9" s="207">
        <f t="shared" si="27"/>
        <v>8.774355025028882</v>
      </c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4"/>
      <c r="GV9" s="64"/>
      <c r="GW9" s="6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8">
      <c r="A10" s="52">
        <v>4</v>
      </c>
      <c r="B10" s="53" t="s">
        <v>79</v>
      </c>
      <c r="C10" s="52">
        <v>4982</v>
      </c>
      <c r="D10" s="54">
        <v>4245.4</v>
      </c>
      <c r="E10" s="55">
        <f t="shared" si="0"/>
        <v>85.21477318346045</v>
      </c>
      <c r="F10" s="54">
        <v>4982</v>
      </c>
      <c r="G10" s="55">
        <f t="shared" si="1"/>
        <v>100</v>
      </c>
      <c r="H10" s="54">
        <v>1773.7</v>
      </c>
      <c r="I10" s="55">
        <f t="shared" si="2"/>
        <v>35.60216780409474</v>
      </c>
      <c r="J10" s="54">
        <v>994.6</v>
      </c>
      <c r="K10" s="55">
        <f t="shared" si="3"/>
        <v>19.963869931754317</v>
      </c>
      <c r="L10" s="54">
        <v>883.4</v>
      </c>
      <c r="M10" s="55">
        <f t="shared" si="4"/>
        <v>17.731834604576473</v>
      </c>
      <c r="N10" s="54">
        <v>1381.6</v>
      </c>
      <c r="O10" s="55">
        <f t="shared" si="5"/>
        <v>27.731834604576473</v>
      </c>
      <c r="P10" s="54">
        <v>345.4</v>
      </c>
      <c r="Q10" s="54">
        <v>423.2</v>
      </c>
      <c r="R10" s="54">
        <v>613</v>
      </c>
      <c r="S10" s="54">
        <v>0</v>
      </c>
      <c r="T10" s="55">
        <f t="shared" si="6"/>
        <v>0</v>
      </c>
      <c r="U10" s="54"/>
      <c r="V10" s="55">
        <f t="shared" si="7"/>
        <v>0</v>
      </c>
      <c r="W10" s="54">
        <v>3208.3</v>
      </c>
      <c r="X10" s="57">
        <f t="shared" si="8"/>
        <v>64.39783219590525</v>
      </c>
      <c r="Y10" s="56">
        <v>26.5</v>
      </c>
      <c r="Z10" s="48">
        <v>341.6</v>
      </c>
      <c r="AA10" s="54">
        <f t="shared" si="9"/>
        <v>4818.8</v>
      </c>
      <c r="AB10" s="54">
        <f t="shared" si="9"/>
        <v>1754.0000000000002</v>
      </c>
      <c r="AC10" s="54">
        <f t="shared" si="9"/>
        <v>981.9000000000001</v>
      </c>
      <c r="AD10" s="54">
        <f t="shared" si="9"/>
        <v>870.7</v>
      </c>
      <c r="AE10" s="54">
        <f t="shared" si="9"/>
        <v>1374.6</v>
      </c>
      <c r="AF10" s="54">
        <f t="shared" si="9"/>
        <v>345.4</v>
      </c>
      <c r="AG10" s="54">
        <f t="shared" si="9"/>
        <v>416.2</v>
      </c>
      <c r="AH10" s="54">
        <f t="shared" si="9"/>
        <v>613</v>
      </c>
      <c r="AI10" s="54">
        <f t="shared" si="9"/>
        <v>0</v>
      </c>
      <c r="AJ10" s="56">
        <f t="shared" si="9"/>
        <v>0</v>
      </c>
      <c r="AK10" s="56">
        <f t="shared" si="9"/>
        <v>3064.8</v>
      </c>
      <c r="AL10" s="56">
        <f t="shared" si="9"/>
        <v>26.5</v>
      </c>
      <c r="AM10" s="56">
        <f t="shared" si="9"/>
        <v>340.6</v>
      </c>
      <c r="AN10" s="54">
        <v>2054.8</v>
      </c>
      <c r="AO10" s="54">
        <v>662.7</v>
      </c>
      <c r="AP10" s="54">
        <v>397.6</v>
      </c>
      <c r="AQ10" s="54">
        <v>397.6</v>
      </c>
      <c r="AR10" s="54">
        <v>604.7</v>
      </c>
      <c r="AS10" s="54">
        <v>120</v>
      </c>
      <c r="AT10" s="54">
        <v>255.6</v>
      </c>
      <c r="AU10" s="54">
        <v>229.1</v>
      </c>
      <c r="AV10" s="54"/>
      <c r="AW10" s="54"/>
      <c r="AX10" s="54">
        <v>1392.1</v>
      </c>
      <c r="AY10" s="54">
        <v>0</v>
      </c>
      <c r="AZ10" s="52">
        <v>37</v>
      </c>
      <c r="BA10" s="54">
        <v>1079.6</v>
      </c>
      <c r="BB10" s="54">
        <v>447.6</v>
      </c>
      <c r="BC10" s="54">
        <v>240.5</v>
      </c>
      <c r="BD10" s="54">
        <v>200.5</v>
      </c>
      <c r="BE10" s="54">
        <v>278.9</v>
      </c>
      <c r="BF10" s="54">
        <v>110.4</v>
      </c>
      <c r="BG10" s="54">
        <v>11.8</v>
      </c>
      <c r="BH10" s="54">
        <v>156.7</v>
      </c>
      <c r="BI10" s="54"/>
      <c r="BJ10" s="54"/>
      <c r="BK10" s="54">
        <v>632</v>
      </c>
      <c r="BL10" s="54">
        <v>0</v>
      </c>
      <c r="BM10" s="52">
        <v>105.1</v>
      </c>
      <c r="BN10" s="54">
        <v>1684.4</v>
      </c>
      <c r="BO10" s="54">
        <v>643.7</v>
      </c>
      <c r="BP10" s="54">
        <v>343.8</v>
      </c>
      <c r="BQ10" s="54">
        <v>272.6</v>
      </c>
      <c r="BR10" s="54">
        <v>491</v>
      </c>
      <c r="BS10" s="54">
        <v>115</v>
      </c>
      <c r="BT10" s="54">
        <v>148.8</v>
      </c>
      <c r="BU10" s="54">
        <v>227.2</v>
      </c>
      <c r="BV10" s="54"/>
      <c r="BW10" s="54"/>
      <c r="BX10" s="54">
        <v>1040.7</v>
      </c>
      <c r="BY10" s="54">
        <v>26.5</v>
      </c>
      <c r="BZ10" s="52">
        <v>198.5</v>
      </c>
      <c r="CA10" s="54">
        <f t="shared" si="10"/>
        <v>163.2</v>
      </c>
      <c r="CB10" s="54">
        <f t="shared" si="10"/>
        <v>19.7</v>
      </c>
      <c r="CC10" s="54">
        <f t="shared" si="10"/>
        <v>12.7</v>
      </c>
      <c r="CD10" s="54">
        <f t="shared" si="10"/>
        <v>12.7</v>
      </c>
      <c r="CE10" s="54">
        <f t="shared" si="10"/>
        <v>7</v>
      </c>
      <c r="CF10" s="54">
        <f t="shared" si="10"/>
        <v>0</v>
      </c>
      <c r="CG10" s="54">
        <f t="shared" si="10"/>
        <v>7</v>
      </c>
      <c r="CH10" s="54">
        <f t="shared" si="10"/>
        <v>0</v>
      </c>
      <c r="CI10" s="54">
        <f t="shared" si="10"/>
        <v>0</v>
      </c>
      <c r="CJ10" s="54">
        <f t="shared" si="10"/>
        <v>0</v>
      </c>
      <c r="CK10" s="54">
        <f t="shared" si="10"/>
        <v>143.5</v>
      </c>
      <c r="CL10" s="54">
        <f t="shared" si="10"/>
        <v>0</v>
      </c>
      <c r="CM10" s="54">
        <f t="shared" si="10"/>
        <v>1</v>
      </c>
      <c r="CN10" s="54">
        <v>77</v>
      </c>
      <c r="CO10" s="54">
        <v>8</v>
      </c>
      <c r="CP10" s="54">
        <v>1</v>
      </c>
      <c r="CQ10" s="54">
        <v>1</v>
      </c>
      <c r="CR10" s="54">
        <v>7</v>
      </c>
      <c r="CS10" s="54"/>
      <c r="CT10" s="54">
        <v>7</v>
      </c>
      <c r="CU10" s="54"/>
      <c r="CV10" s="54"/>
      <c r="CW10" s="54"/>
      <c r="CX10" s="54">
        <v>69</v>
      </c>
      <c r="CY10" s="54">
        <v>0</v>
      </c>
      <c r="CZ10" s="52">
        <v>1</v>
      </c>
      <c r="DA10" s="54">
        <v>86.2</v>
      </c>
      <c r="DB10" s="54">
        <v>11.7</v>
      </c>
      <c r="DC10" s="54">
        <v>11.7</v>
      </c>
      <c r="DD10" s="54">
        <v>11.7</v>
      </c>
      <c r="DE10" s="54"/>
      <c r="DF10" s="54"/>
      <c r="DG10" s="54"/>
      <c r="DH10" s="54"/>
      <c r="DI10" s="54"/>
      <c r="DJ10" s="54"/>
      <c r="DK10" s="54">
        <v>74.5</v>
      </c>
      <c r="DL10" s="54">
        <v>0</v>
      </c>
      <c r="DM10" s="52">
        <v>0</v>
      </c>
      <c r="DN10" s="54">
        <f t="shared" si="11"/>
        <v>0</v>
      </c>
      <c r="DO10" s="54">
        <f t="shared" si="11"/>
        <v>0</v>
      </c>
      <c r="DP10" s="54">
        <f t="shared" si="11"/>
        <v>0</v>
      </c>
      <c r="DQ10" s="54">
        <f t="shared" si="11"/>
        <v>0</v>
      </c>
      <c r="DR10" s="54">
        <f t="shared" si="11"/>
        <v>0</v>
      </c>
      <c r="DS10" s="54">
        <f t="shared" si="11"/>
        <v>0</v>
      </c>
      <c r="DT10" s="54">
        <f t="shared" si="11"/>
        <v>0</v>
      </c>
      <c r="DU10" s="54">
        <f t="shared" si="11"/>
        <v>0</v>
      </c>
      <c r="DV10" s="54">
        <f t="shared" si="11"/>
        <v>0</v>
      </c>
      <c r="DW10" s="54">
        <f t="shared" si="11"/>
        <v>0</v>
      </c>
      <c r="DX10" s="54">
        <f t="shared" si="11"/>
        <v>0</v>
      </c>
      <c r="DY10" s="54">
        <f t="shared" si="11"/>
        <v>0</v>
      </c>
      <c r="DZ10" s="54">
        <f t="shared" si="11"/>
        <v>0</v>
      </c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2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8"/>
      <c r="EY10" s="54"/>
      <c r="EZ10" s="52"/>
      <c r="FA10" s="59"/>
      <c r="FB10" s="53">
        <v>4</v>
      </c>
      <c r="FC10" s="53" t="s">
        <v>79</v>
      </c>
      <c r="FD10" s="60">
        <f t="shared" si="12"/>
        <v>4982</v>
      </c>
      <c r="FE10" s="61">
        <f t="shared" si="12"/>
        <v>1773.7000000000003</v>
      </c>
      <c r="FF10" s="60">
        <f t="shared" si="12"/>
        <v>994.6000000000001</v>
      </c>
      <c r="FG10" s="60">
        <f t="shared" si="12"/>
        <v>883.4000000000001</v>
      </c>
      <c r="FH10" s="60">
        <f t="shared" si="12"/>
        <v>1381.6</v>
      </c>
      <c r="FI10" s="60">
        <f t="shared" si="12"/>
        <v>345.4</v>
      </c>
      <c r="FJ10" s="60">
        <f t="shared" si="12"/>
        <v>423.2</v>
      </c>
      <c r="FK10" s="60">
        <f t="shared" si="12"/>
        <v>613</v>
      </c>
      <c r="FL10" s="60">
        <f t="shared" si="12"/>
        <v>0</v>
      </c>
      <c r="FM10" s="60">
        <f t="shared" si="12"/>
        <v>0</v>
      </c>
      <c r="FN10" s="60">
        <f t="shared" si="12"/>
        <v>3208.3</v>
      </c>
      <c r="FO10" s="60">
        <f t="shared" si="13"/>
        <v>4982</v>
      </c>
      <c r="FP10" s="62">
        <f t="shared" si="14"/>
        <v>26.5</v>
      </c>
      <c r="FQ10" s="54">
        <f t="shared" si="14"/>
        <v>341.6</v>
      </c>
      <c r="FR10" s="59">
        <f t="shared" si="15"/>
        <v>0</v>
      </c>
      <c r="FS10" s="1">
        <v>4982</v>
      </c>
      <c r="FT10" s="63">
        <v>58.1332798073063</v>
      </c>
      <c r="FU10" s="168">
        <v>4</v>
      </c>
      <c r="FV10" s="168" t="s">
        <v>79</v>
      </c>
      <c r="FW10" s="165">
        <f t="shared" si="16"/>
        <v>100</v>
      </c>
      <c r="FX10" s="165">
        <f t="shared" si="17"/>
        <v>85.21477318346045</v>
      </c>
      <c r="FY10" s="165">
        <f t="shared" si="18"/>
        <v>64.39783219590525</v>
      </c>
      <c r="FZ10" s="165">
        <f t="shared" si="19"/>
        <v>35.60216780409474</v>
      </c>
      <c r="GA10" s="165">
        <f t="shared" si="20"/>
        <v>19.963869931754317</v>
      </c>
      <c r="GB10" s="165">
        <f t="shared" si="21"/>
        <v>17.731834604576473</v>
      </c>
      <c r="GC10" s="165">
        <f t="shared" si="22"/>
        <v>27.731834604576473</v>
      </c>
      <c r="GD10" s="166">
        <f t="shared" si="23"/>
        <v>0</v>
      </c>
      <c r="GE10" s="165">
        <f t="shared" si="24"/>
        <v>0</v>
      </c>
      <c r="GF10" s="167">
        <f t="shared" si="25"/>
        <v>100</v>
      </c>
      <c r="GG10" s="167">
        <f t="shared" si="26"/>
        <v>6.2645523885989505</v>
      </c>
      <c r="GH10" s="167">
        <v>55</v>
      </c>
      <c r="GI10" s="207">
        <f t="shared" si="27"/>
        <v>9.397832195905252</v>
      </c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4"/>
      <c r="GV10" s="64"/>
      <c r="GW10" s="6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8">
      <c r="A11" s="52">
        <v>5</v>
      </c>
      <c r="B11" s="53" t="s">
        <v>80</v>
      </c>
      <c r="C11" s="52">
        <v>1316</v>
      </c>
      <c r="D11" s="54">
        <v>1288.1</v>
      </c>
      <c r="E11" s="55">
        <f t="shared" si="0"/>
        <v>93.07080924855491</v>
      </c>
      <c r="F11" s="54">
        <v>1384</v>
      </c>
      <c r="G11" s="55">
        <f t="shared" si="1"/>
        <v>105.16717325227964</v>
      </c>
      <c r="H11" s="54">
        <v>478.3</v>
      </c>
      <c r="I11" s="55">
        <f t="shared" si="2"/>
        <v>34.559248554913296</v>
      </c>
      <c r="J11" s="54">
        <v>350.4</v>
      </c>
      <c r="K11" s="55">
        <f t="shared" si="3"/>
        <v>25.317919075144506</v>
      </c>
      <c r="L11" s="54">
        <v>121.7</v>
      </c>
      <c r="M11" s="55">
        <f t="shared" si="4"/>
        <v>8.79335260115607</v>
      </c>
      <c r="N11" s="54">
        <v>332.6</v>
      </c>
      <c r="O11" s="55">
        <f t="shared" si="5"/>
        <v>24.031791907514453</v>
      </c>
      <c r="P11" s="54">
        <v>106.3</v>
      </c>
      <c r="Q11" s="54">
        <v>226.3</v>
      </c>
      <c r="R11" s="54"/>
      <c r="S11" s="54"/>
      <c r="T11" s="55">
        <f t="shared" si="6"/>
        <v>0</v>
      </c>
      <c r="U11" s="54"/>
      <c r="V11" s="55">
        <f t="shared" si="7"/>
        <v>0</v>
      </c>
      <c r="W11" s="54">
        <v>905.7</v>
      </c>
      <c r="X11" s="57">
        <f t="shared" si="8"/>
        <v>65.4407514450867</v>
      </c>
      <c r="Y11" s="56">
        <v>56.1</v>
      </c>
      <c r="Z11" s="48">
        <v>0</v>
      </c>
      <c r="AA11" s="54">
        <f t="shared" si="9"/>
        <v>1262.5</v>
      </c>
      <c r="AB11" s="54">
        <f t="shared" si="9"/>
        <v>394</v>
      </c>
      <c r="AC11" s="54">
        <f t="shared" si="9"/>
        <v>335</v>
      </c>
      <c r="AD11" s="54">
        <f t="shared" si="9"/>
        <v>106.3</v>
      </c>
      <c r="AE11" s="54">
        <f t="shared" si="9"/>
        <v>263.70000000000005</v>
      </c>
      <c r="AF11" s="54">
        <f t="shared" si="9"/>
        <v>106.3</v>
      </c>
      <c r="AG11" s="54">
        <f t="shared" si="9"/>
        <v>157.4</v>
      </c>
      <c r="AH11" s="54">
        <f t="shared" si="9"/>
        <v>0</v>
      </c>
      <c r="AI11" s="54">
        <f t="shared" si="9"/>
        <v>0</v>
      </c>
      <c r="AJ11" s="56">
        <f t="shared" si="9"/>
        <v>0</v>
      </c>
      <c r="AK11" s="56">
        <f t="shared" si="9"/>
        <v>868.5</v>
      </c>
      <c r="AL11" s="56">
        <f t="shared" si="9"/>
        <v>56.1</v>
      </c>
      <c r="AM11" s="56">
        <f t="shared" si="9"/>
        <v>0</v>
      </c>
      <c r="AN11" s="54">
        <v>606.3</v>
      </c>
      <c r="AO11" s="54">
        <v>147.5</v>
      </c>
      <c r="AP11" s="54">
        <v>88.5</v>
      </c>
      <c r="AQ11" s="54"/>
      <c r="AR11" s="54">
        <v>127.4</v>
      </c>
      <c r="AS11" s="54"/>
      <c r="AT11" s="54">
        <v>127.4</v>
      </c>
      <c r="AU11" s="54"/>
      <c r="AV11" s="54"/>
      <c r="AW11" s="54"/>
      <c r="AX11" s="54">
        <v>458.8</v>
      </c>
      <c r="AY11" s="54">
        <v>5.1</v>
      </c>
      <c r="AZ11" s="52">
        <v>0</v>
      </c>
      <c r="BA11" s="54">
        <v>148.6</v>
      </c>
      <c r="BB11" s="54">
        <v>85.1</v>
      </c>
      <c r="BC11" s="54">
        <v>85.1</v>
      </c>
      <c r="BD11" s="54"/>
      <c r="BE11" s="54"/>
      <c r="BF11" s="54"/>
      <c r="BG11" s="54"/>
      <c r="BH11" s="54"/>
      <c r="BI11" s="54"/>
      <c r="BJ11" s="54"/>
      <c r="BK11" s="54">
        <v>63.5</v>
      </c>
      <c r="BL11" s="54">
        <v>0</v>
      </c>
      <c r="BM11" s="52">
        <v>0</v>
      </c>
      <c r="BN11" s="54">
        <v>507.6</v>
      </c>
      <c r="BO11" s="54">
        <v>161.4</v>
      </c>
      <c r="BP11" s="54">
        <v>161.4</v>
      </c>
      <c r="BQ11" s="54">
        <v>106.3</v>
      </c>
      <c r="BR11" s="54">
        <v>136.3</v>
      </c>
      <c r="BS11" s="54">
        <v>106.3</v>
      </c>
      <c r="BT11" s="54">
        <v>30</v>
      </c>
      <c r="BU11" s="54"/>
      <c r="BV11" s="54"/>
      <c r="BW11" s="54"/>
      <c r="BX11" s="54">
        <v>346.2</v>
      </c>
      <c r="BY11" s="54">
        <v>51</v>
      </c>
      <c r="BZ11" s="52">
        <v>0</v>
      </c>
      <c r="CA11" s="54">
        <f t="shared" si="10"/>
        <v>121.5</v>
      </c>
      <c r="CB11" s="54">
        <f t="shared" si="10"/>
        <v>84.30000000000001</v>
      </c>
      <c r="CC11" s="54">
        <f t="shared" si="10"/>
        <v>15.4</v>
      </c>
      <c r="CD11" s="54">
        <f t="shared" si="10"/>
        <v>15.4</v>
      </c>
      <c r="CE11" s="54">
        <f t="shared" si="10"/>
        <v>68.9</v>
      </c>
      <c r="CF11" s="54">
        <f t="shared" si="10"/>
        <v>0</v>
      </c>
      <c r="CG11" s="54">
        <f t="shared" si="10"/>
        <v>68.9</v>
      </c>
      <c r="CH11" s="54">
        <f t="shared" si="10"/>
        <v>0</v>
      </c>
      <c r="CI11" s="54">
        <f t="shared" si="10"/>
        <v>0</v>
      </c>
      <c r="CJ11" s="54">
        <f t="shared" si="10"/>
        <v>0</v>
      </c>
      <c r="CK11" s="54">
        <f t="shared" si="10"/>
        <v>37.2</v>
      </c>
      <c r="CL11" s="54">
        <f t="shared" si="10"/>
        <v>0</v>
      </c>
      <c r="CM11" s="54">
        <f t="shared" si="10"/>
        <v>0</v>
      </c>
      <c r="CN11" s="54">
        <v>95.6</v>
      </c>
      <c r="CO11" s="54">
        <v>68.9</v>
      </c>
      <c r="CP11" s="54"/>
      <c r="CQ11" s="54"/>
      <c r="CR11" s="54">
        <v>68.9</v>
      </c>
      <c r="CS11" s="54"/>
      <c r="CT11" s="54">
        <v>68.9</v>
      </c>
      <c r="CU11" s="54"/>
      <c r="CV11" s="54"/>
      <c r="CW11" s="54"/>
      <c r="CX11" s="54">
        <v>26.7</v>
      </c>
      <c r="CY11" s="54">
        <v>0</v>
      </c>
      <c r="CZ11" s="52">
        <v>0</v>
      </c>
      <c r="DA11" s="54">
        <v>25.9</v>
      </c>
      <c r="DB11" s="54">
        <v>15.4</v>
      </c>
      <c r="DC11" s="54">
        <v>15.4</v>
      </c>
      <c r="DD11" s="54">
        <v>15.4</v>
      </c>
      <c r="DE11" s="54"/>
      <c r="DF11" s="54"/>
      <c r="DG11" s="54"/>
      <c r="DH11" s="54"/>
      <c r="DI11" s="54"/>
      <c r="DJ11" s="54"/>
      <c r="DK11" s="54">
        <v>10.5</v>
      </c>
      <c r="DL11" s="54">
        <v>0</v>
      </c>
      <c r="DM11" s="52">
        <v>0</v>
      </c>
      <c r="DN11" s="54">
        <f t="shared" si="11"/>
        <v>0</v>
      </c>
      <c r="DO11" s="54">
        <f t="shared" si="11"/>
        <v>0</v>
      </c>
      <c r="DP11" s="54">
        <f t="shared" si="11"/>
        <v>0</v>
      </c>
      <c r="DQ11" s="54">
        <f t="shared" si="11"/>
        <v>0</v>
      </c>
      <c r="DR11" s="54">
        <f t="shared" si="11"/>
        <v>0</v>
      </c>
      <c r="DS11" s="54">
        <f t="shared" si="11"/>
        <v>0</v>
      </c>
      <c r="DT11" s="54">
        <f t="shared" si="11"/>
        <v>0</v>
      </c>
      <c r="DU11" s="54">
        <f t="shared" si="11"/>
        <v>0</v>
      </c>
      <c r="DV11" s="54">
        <f t="shared" si="11"/>
        <v>0</v>
      </c>
      <c r="DW11" s="54">
        <f t="shared" si="11"/>
        <v>0</v>
      </c>
      <c r="DX11" s="54">
        <f t="shared" si="11"/>
        <v>0</v>
      </c>
      <c r="DY11" s="54">
        <f t="shared" si="11"/>
        <v>0</v>
      </c>
      <c r="DZ11" s="54">
        <f t="shared" si="11"/>
        <v>0</v>
      </c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2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8"/>
      <c r="EY11" s="54"/>
      <c r="EZ11" s="52"/>
      <c r="FA11" s="59"/>
      <c r="FB11" s="53">
        <v>5</v>
      </c>
      <c r="FC11" s="53" t="s">
        <v>80</v>
      </c>
      <c r="FD11" s="60">
        <f t="shared" si="12"/>
        <v>1384</v>
      </c>
      <c r="FE11" s="61">
        <f t="shared" si="12"/>
        <v>478.3</v>
      </c>
      <c r="FF11" s="60">
        <f t="shared" si="12"/>
        <v>350.4</v>
      </c>
      <c r="FG11" s="60">
        <f t="shared" si="12"/>
        <v>121.7</v>
      </c>
      <c r="FH11" s="60">
        <f t="shared" si="12"/>
        <v>332.6</v>
      </c>
      <c r="FI11" s="60">
        <f t="shared" si="12"/>
        <v>106.3</v>
      </c>
      <c r="FJ11" s="60">
        <f t="shared" si="12"/>
        <v>226.3</v>
      </c>
      <c r="FK11" s="60">
        <f t="shared" si="12"/>
        <v>0</v>
      </c>
      <c r="FL11" s="60">
        <f t="shared" si="12"/>
        <v>0</v>
      </c>
      <c r="FM11" s="60">
        <f t="shared" si="12"/>
        <v>0</v>
      </c>
      <c r="FN11" s="60">
        <f t="shared" si="12"/>
        <v>905.7</v>
      </c>
      <c r="FO11" s="60">
        <f t="shared" si="13"/>
        <v>1384</v>
      </c>
      <c r="FP11" s="62">
        <f t="shared" si="14"/>
        <v>56.1</v>
      </c>
      <c r="FQ11" s="54">
        <f t="shared" si="14"/>
        <v>0</v>
      </c>
      <c r="FR11" s="59">
        <f t="shared" si="15"/>
        <v>0</v>
      </c>
      <c r="FS11" s="1">
        <v>1316</v>
      </c>
      <c r="FT11" s="63">
        <v>63.59969558599696</v>
      </c>
      <c r="FU11" s="168">
        <v>5</v>
      </c>
      <c r="FV11" s="168" t="s">
        <v>80</v>
      </c>
      <c r="FW11" s="165">
        <f t="shared" si="16"/>
        <v>105.16717325227964</v>
      </c>
      <c r="FX11" s="165">
        <f t="shared" si="17"/>
        <v>93.07080924855491</v>
      </c>
      <c r="FY11" s="165">
        <f t="shared" si="18"/>
        <v>65.4407514450867</v>
      </c>
      <c r="FZ11" s="165">
        <f t="shared" si="19"/>
        <v>34.559248554913296</v>
      </c>
      <c r="GA11" s="165">
        <f t="shared" si="20"/>
        <v>25.317919075144506</v>
      </c>
      <c r="GB11" s="165">
        <f t="shared" si="21"/>
        <v>8.79335260115607</v>
      </c>
      <c r="GC11" s="165">
        <f t="shared" si="22"/>
        <v>24.031791907514453</v>
      </c>
      <c r="GD11" s="166">
        <f t="shared" si="23"/>
        <v>0</v>
      </c>
      <c r="GE11" s="165">
        <f t="shared" si="24"/>
        <v>0</v>
      </c>
      <c r="GF11" s="167">
        <f t="shared" si="25"/>
        <v>105.16717325227964</v>
      </c>
      <c r="GG11" s="167">
        <f t="shared" si="26"/>
        <v>1.8410558590897423</v>
      </c>
      <c r="GH11" s="167">
        <v>64</v>
      </c>
      <c r="GI11" s="207">
        <f t="shared" si="27"/>
        <v>1.440751445086704</v>
      </c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4"/>
      <c r="GV11" s="64"/>
      <c r="GW11" s="6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8">
      <c r="A12" s="52">
        <v>6</v>
      </c>
      <c r="B12" s="53" t="s">
        <v>81</v>
      </c>
      <c r="C12" s="52">
        <v>3211</v>
      </c>
      <c r="D12" s="54">
        <v>2743.6</v>
      </c>
      <c r="E12" s="55">
        <f t="shared" si="0"/>
        <v>83.13183649971214</v>
      </c>
      <c r="F12" s="54">
        <v>3300.3</v>
      </c>
      <c r="G12" s="55">
        <f t="shared" si="1"/>
        <v>102.7810650887574</v>
      </c>
      <c r="H12" s="54">
        <v>1276.5</v>
      </c>
      <c r="I12" s="55">
        <f t="shared" si="2"/>
        <v>38.67830197254795</v>
      </c>
      <c r="J12" s="54">
        <v>801.4</v>
      </c>
      <c r="K12" s="55">
        <f t="shared" si="3"/>
        <v>24.282640972032844</v>
      </c>
      <c r="L12" s="54">
        <v>644.1</v>
      </c>
      <c r="M12" s="55">
        <f t="shared" si="4"/>
        <v>19.516407599309154</v>
      </c>
      <c r="N12" s="54">
        <v>741.1</v>
      </c>
      <c r="O12" s="55">
        <f t="shared" si="5"/>
        <v>22.455534345362544</v>
      </c>
      <c r="P12" s="54">
        <v>160</v>
      </c>
      <c r="Q12" s="54">
        <v>357.9</v>
      </c>
      <c r="R12" s="54">
        <v>84.4</v>
      </c>
      <c r="S12" s="54"/>
      <c r="T12" s="55">
        <f t="shared" si="6"/>
        <v>0</v>
      </c>
      <c r="U12" s="54"/>
      <c r="V12" s="55">
        <f t="shared" si="7"/>
        <v>0</v>
      </c>
      <c r="W12" s="54">
        <v>2023.8</v>
      </c>
      <c r="X12" s="57">
        <f t="shared" si="8"/>
        <v>61.321698027452044</v>
      </c>
      <c r="Y12" s="56">
        <v>45</v>
      </c>
      <c r="Z12" s="48">
        <v>50</v>
      </c>
      <c r="AA12" s="54">
        <f t="shared" si="9"/>
        <v>3231.2</v>
      </c>
      <c r="AB12" s="54">
        <f t="shared" si="9"/>
        <v>1255.9</v>
      </c>
      <c r="AC12" s="54">
        <f t="shared" si="9"/>
        <v>801.4000000000001</v>
      </c>
      <c r="AD12" s="54">
        <f t="shared" si="9"/>
        <v>644.0999999999999</v>
      </c>
      <c r="AE12" s="54">
        <f t="shared" si="9"/>
        <v>720.5</v>
      </c>
      <c r="AF12" s="54">
        <f t="shared" si="9"/>
        <v>160</v>
      </c>
      <c r="AG12" s="54">
        <f t="shared" si="9"/>
        <v>337.3</v>
      </c>
      <c r="AH12" s="54">
        <f t="shared" si="9"/>
        <v>84.4</v>
      </c>
      <c r="AI12" s="54">
        <f t="shared" si="9"/>
        <v>0</v>
      </c>
      <c r="AJ12" s="56">
        <f t="shared" si="9"/>
        <v>0</v>
      </c>
      <c r="AK12" s="56">
        <f t="shared" si="9"/>
        <v>1975.3</v>
      </c>
      <c r="AL12" s="56">
        <f t="shared" si="9"/>
        <v>45</v>
      </c>
      <c r="AM12" s="56">
        <f t="shared" si="9"/>
        <v>50</v>
      </c>
      <c r="AN12" s="54">
        <v>1088</v>
      </c>
      <c r="AO12" s="54">
        <v>279.6</v>
      </c>
      <c r="AP12" s="54">
        <v>229.6</v>
      </c>
      <c r="AQ12" s="54">
        <v>207.6</v>
      </c>
      <c r="AR12" s="54">
        <v>120.8</v>
      </c>
      <c r="AS12" s="54">
        <v>50</v>
      </c>
      <c r="AT12" s="54">
        <v>49.2</v>
      </c>
      <c r="AU12" s="54">
        <v>21.6</v>
      </c>
      <c r="AV12" s="54"/>
      <c r="AW12" s="54"/>
      <c r="AX12" s="54">
        <v>808.4</v>
      </c>
      <c r="AY12" s="54">
        <v>40</v>
      </c>
      <c r="AZ12" s="52">
        <v>0</v>
      </c>
      <c r="BA12" s="54">
        <v>600.5</v>
      </c>
      <c r="BB12" s="54">
        <v>246.4</v>
      </c>
      <c r="BC12" s="54">
        <v>111.5</v>
      </c>
      <c r="BD12" s="54">
        <v>82.6</v>
      </c>
      <c r="BE12" s="54">
        <v>166.8</v>
      </c>
      <c r="BF12" s="54"/>
      <c r="BG12" s="54">
        <v>166.8</v>
      </c>
      <c r="BH12" s="54"/>
      <c r="BI12" s="54"/>
      <c r="BJ12" s="54"/>
      <c r="BK12" s="54">
        <v>354.1</v>
      </c>
      <c r="BL12" s="54">
        <v>5</v>
      </c>
      <c r="BM12" s="52">
        <v>20</v>
      </c>
      <c r="BN12" s="54">
        <v>1542.7</v>
      </c>
      <c r="BO12" s="54">
        <v>729.9</v>
      </c>
      <c r="BP12" s="54">
        <v>460.3</v>
      </c>
      <c r="BQ12" s="54">
        <v>353.9</v>
      </c>
      <c r="BR12" s="54">
        <v>432.9</v>
      </c>
      <c r="BS12" s="54">
        <v>110</v>
      </c>
      <c r="BT12" s="54">
        <v>121.3</v>
      </c>
      <c r="BU12" s="54">
        <v>62.8</v>
      </c>
      <c r="BV12" s="54"/>
      <c r="BW12" s="54"/>
      <c r="BX12" s="54">
        <v>812.8</v>
      </c>
      <c r="BY12" s="54">
        <v>0</v>
      </c>
      <c r="BZ12" s="52">
        <v>30</v>
      </c>
      <c r="CA12" s="54">
        <f t="shared" si="10"/>
        <v>69.1</v>
      </c>
      <c r="CB12" s="54">
        <f t="shared" si="10"/>
        <v>20.6</v>
      </c>
      <c r="CC12" s="54">
        <f t="shared" si="10"/>
        <v>0</v>
      </c>
      <c r="CD12" s="54">
        <f t="shared" si="10"/>
        <v>0</v>
      </c>
      <c r="CE12" s="54">
        <f t="shared" si="10"/>
        <v>20.6</v>
      </c>
      <c r="CF12" s="54">
        <f t="shared" si="10"/>
        <v>0</v>
      </c>
      <c r="CG12" s="54">
        <f t="shared" si="10"/>
        <v>20.6</v>
      </c>
      <c r="CH12" s="54">
        <f t="shared" si="10"/>
        <v>0</v>
      </c>
      <c r="CI12" s="54">
        <f t="shared" si="10"/>
        <v>0</v>
      </c>
      <c r="CJ12" s="54">
        <f t="shared" si="10"/>
        <v>0</v>
      </c>
      <c r="CK12" s="54">
        <f t="shared" si="10"/>
        <v>48.5</v>
      </c>
      <c r="CL12" s="54">
        <f t="shared" si="10"/>
        <v>0</v>
      </c>
      <c r="CM12" s="54">
        <f t="shared" si="10"/>
        <v>0</v>
      </c>
      <c r="CN12" s="54">
        <v>69.1</v>
      </c>
      <c r="CO12" s="54">
        <v>20.6</v>
      </c>
      <c r="CP12" s="54">
        <v>0</v>
      </c>
      <c r="CQ12" s="54">
        <v>0</v>
      </c>
      <c r="CR12" s="54">
        <v>20.6</v>
      </c>
      <c r="CS12" s="54"/>
      <c r="CT12" s="54">
        <v>20.6</v>
      </c>
      <c r="CU12" s="54"/>
      <c r="CV12" s="54"/>
      <c r="CW12" s="54"/>
      <c r="CX12" s="54">
        <v>48.5</v>
      </c>
      <c r="CY12" s="54">
        <v>0</v>
      </c>
      <c r="CZ12" s="52">
        <v>0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2"/>
      <c r="DN12" s="54">
        <f t="shared" si="11"/>
        <v>0</v>
      </c>
      <c r="DO12" s="54">
        <f t="shared" si="11"/>
        <v>0</v>
      </c>
      <c r="DP12" s="54">
        <f t="shared" si="11"/>
        <v>0</v>
      </c>
      <c r="DQ12" s="54">
        <f t="shared" si="11"/>
        <v>0</v>
      </c>
      <c r="DR12" s="54">
        <f t="shared" si="11"/>
        <v>0</v>
      </c>
      <c r="DS12" s="54">
        <f t="shared" si="11"/>
        <v>0</v>
      </c>
      <c r="DT12" s="54">
        <f t="shared" si="11"/>
        <v>0</v>
      </c>
      <c r="DU12" s="54">
        <f t="shared" si="11"/>
        <v>0</v>
      </c>
      <c r="DV12" s="54">
        <f t="shared" si="11"/>
        <v>0</v>
      </c>
      <c r="DW12" s="54">
        <f t="shared" si="11"/>
        <v>0</v>
      </c>
      <c r="DX12" s="54">
        <f t="shared" si="11"/>
        <v>0</v>
      </c>
      <c r="DY12" s="54">
        <f t="shared" si="11"/>
        <v>0</v>
      </c>
      <c r="DZ12" s="54">
        <f t="shared" si="11"/>
        <v>0</v>
      </c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2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8"/>
      <c r="EY12" s="54"/>
      <c r="EZ12" s="52"/>
      <c r="FA12" s="59"/>
      <c r="FB12" s="53">
        <v>6</v>
      </c>
      <c r="FC12" s="53" t="s">
        <v>81</v>
      </c>
      <c r="FD12" s="60">
        <f t="shared" si="12"/>
        <v>3300.2999999999997</v>
      </c>
      <c r="FE12" s="61">
        <f t="shared" si="12"/>
        <v>1276.5</v>
      </c>
      <c r="FF12" s="60">
        <f t="shared" si="12"/>
        <v>801.4000000000001</v>
      </c>
      <c r="FG12" s="60">
        <f t="shared" si="12"/>
        <v>644.0999999999999</v>
      </c>
      <c r="FH12" s="60">
        <f t="shared" si="12"/>
        <v>741.1</v>
      </c>
      <c r="FI12" s="60">
        <f t="shared" si="12"/>
        <v>160</v>
      </c>
      <c r="FJ12" s="60">
        <f t="shared" si="12"/>
        <v>357.90000000000003</v>
      </c>
      <c r="FK12" s="60">
        <f t="shared" si="12"/>
        <v>84.4</v>
      </c>
      <c r="FL12" s="60">
        <f t="shared" si="12"/>
        <v>0</v>
      </c>
      <c r="FM12" s="60">
        <f t="shared" si="12"/>
        <v>0</v>
      </c>
      <c r="FN12" s="60">
        <f t="shared" si="12"/>
        <v>2023.8</v>
      </c>
      <c r="FO12" s="60">
        <f t="shared" si="13"/>
        <v>3300.3</v>
      </c>
      <c r="FP12" s="62">
        <f t="shared" si="14"/>
        <v>45</v>
      </c>
      <c r="FQ12" s="54">
        <f t="shared" si="14"/>
        <v>50</v>
      </c>
      <c r="FR12" s="59">
        <f t="shared" si="15"/>
        <v>0</v>
      </c>
      <c r="FS12" s="1">
        <v>3194</v>
      </c>
      <c r="FT12" s="63">
        <v>56</v>
      </c>
      <c r="FU12" s="168">
        <v>6</v>
      </c>
      <c r="FV12" s="168" t="s">
        <v>81</v>
      </c>
      <c r="FW12" s="165">
        <f t="shared" si="16"/>
        <v>102.7810650887574</v>
      </c>
      <c r="FX12" s="165">
        <f t="shared" si="17"/>
        <v>83.13183649971214</v>
      </c>
      <c r="FY12" s="165">
        <f t="shared" si="18"/>
        <v>61.321698027452044</v>
      </c>
      <c r="FZ12" s="165">
        <f t="shared" si="19"/>
        <v>38.67830197254795</v>
      </c>
      <c r="GA12" s="165">
        <f t="shared" si="20"/>
        <v>24.282640972032844</v>
      </c>
      <c r="GB12" s="165">
        <f t="shared" si="21"/>
        <v>19.516407599309154</v>
      </c>
      <c r="GC12" s="165">
        <f t="shared" si="22"/>
        <v>22.455534345362544</v>
      </c>
      <c r="GD12" s="166">
        <f t="shared" si="23"/>
        <v>0</v>
      </c>
      <c r="GE12" s="165">
        <f t="shared" si="24"/>
        <v>0</v>
      </c>
      <c r="GF12" s="167">
        <f t="shared" si="25"/>
        <v>103.32811521603006</v>
      </c>
      <c r="GG12" s="167">
        <f t="shared" si="26"/>
        <v>5.321698027452044</v>
      </c>
      <c r="GH12" s="167">
        <v>48</v>
      </c>
      <c r="GI12" s="207">
        <f t="shared" si="27"/>
        <v>13.321698027452044</v>
      </c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4"/>
      <c r="GV12" s="64"/>
      <c r="GW12" s="6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8">
      <c r="A13" s="52">
        <v>7</v>
      </c>
      <c r="B13" s="53" t="s">
        <v>82</v>
      </c>
      <c r="C13" s="52">
        <v>2710</v>
      </c>
      <c r="D13" s="54">
        <v>2320.2</v>
      </c>
      <c r="E13" s="55">
        <f t="shared" si="0"/>
        <v>85.61623616236162</v>
      </c>
      <c r="F13" s="54">
        <v>2710</v>
      </c>
      <c r="G13" s="55">
        <f t="shared" si="1"/>
        <v>100</v>
      </c>
      <c r="H13" s="54">
        <v>929.6</v>
      </c>
      <c r="I13" s="55">
        <f t="shared" si="2"/>
        <v>34.30258302583026</v>
      </c>
      <c r="J13" s="54">
        <v>789.1</v>
      </c>
      <c r="K13" s="55">
        <f t="shared" si="3"/>
        <v>29.11808118081181</v>
      </c>
      <c r="L13" s="54">
        <v>346.6</v>
      </c>
      <c r="M13" s="55">
        <f t="shared" si="4"/>
        <v>12.789667896678969</v>
      </c>
      <c r="N13" s="54">
        <v>305</v>
      </c>
      <c r="O13" s="55">
        <f t="shared" si="5"/>
        <v>11.254612546125461</v>
      </c>
      <c r="P13" s="54">
        <v>305</v>
      </c>
      <c r="Q13" s="54"/>
      <c r="R13" s="54"/>
      <c r="S13" s="54"/>
      <c r="T13" s="55">
        <f t="shared" si="6"/>
        <v>0</v>
      </c>
      <c r="U13" s="54"/>
      <c r="V13" s="55">
        <f t="shared" si="7"/>
        <v>0</v>
      </c>
      <c r="W13" s="54">
        <v>1780.4</v>
      </c>
      <c r="X13" s="57">
        <f t="shared" si="8"/>
        <v>65.69741697416974</v>
      </c>
      <c r="Y13" s="56">
        <v>108.9</v>
      </c>
      <c r="Z13" s="48">
        <v>102</v>
      </c>
      <c r="AA13" s="54">
        <f t="shared" si="9"/>
        <v>2648</v>
      </c>
      <c r="AB13" s="54">
        <f t="shared" si="9"/>
        <v>869.6</v>
      </c>
      <c r="AC13" s="54">
        <f t="shared" si="9"/>
        <v>767.1</v>
      </c>
      <c r="AD13" s="54">
        <f t="shared" si="9"/>
        <v>336.6</v>
      </c>
      <c r="AE13" s="54">
        <f t="shared" si="9"/>
        <v>245</v>
      </c>
      <c r="AF13" s="54">
        <f t="shared" si="9"/>
        <v>245</v>
      </c>
      <c r="AG13" s="54">
        <f t="shared" si="9"/>
        <v>0</v>
      </c>
      <c r="AH13" s="54">
        <f t="shared" si="9"/>
        <v>0</v>
      </c>
      <c r="AI13" s="54">
        <f t="shared" si="9"/>
        <v>0</v>
      </c>
      <c r="AJ13" s="56">
        <f t="shared" si="9"/>
        <v>0</v>
      </c>
      <c r="AK13" s="56">
        <f t="shared" si="9"/>
        <v>1778.3999999999999</v>
      </c>
      <c r="AL13" s="56">
        <f t="shared" si="9"/>
        <v>106.9</v>
      </c>
      <c r="AM13" s="56">
        <f t="shared" si="9"/>
        <v>102</v>
      </c>
      <c r="AN13" s="54">
        <v>605</v>
      </c>
      <c r="AO13" s="54">
        <v>302.1</v>
      </c>
      <c r="AP13" s="54">
        <v>302.1</v>
      </c>
      <c r="AQ13" s="54">
        <v>136.4</v>
      </c>
      <c r="AR13" s="54">
        <v>80</v>
      </c>
      <c r="AS13" s="54">
        <v>80</v>
      </c>
      <c r="AT13" s="54"/>
      <c r="AU13" s="54"/>
      <c r="AV13" s="54"/>
      <c r="AW13" s="54"/>
      <c r="AX13" s="54">
        <v>302.9</v>
      </c>
      <c r="AY13" s="54">
        <v>0</v>
      </c>
      <c r="AZ13" s="52">
        <v>10</v>
      </c>
      <c r="BA13" s="54">
        <v>757.3</v>
      </c>
      <c r="BB13" s="54">
        <v>257.6</v>
      </c>
      <c r="BC13" s="54">
        <v>239.5</v>
      </c>
      <c r="BD13" s="54">
        <v>107.9</v>
      </c>
      <c r="BE13" s="54">
        <v>46.9</v>
      </c>
      <c r="BF13" s="54">
        <v>46.9</v>
      </c>
      <c r="BG13" s="54"/>
      <c r="BH13" s="54"/>
      <c r="BI13" s="54"/>
      <c r="BJ13" s="54"/>
      <c r="BK13" s="54">
        <v>499.7</v>
      </c>
      <c r="BL13" s="54">
        <v>22.5</v>
      </c>
      <c r="BM13" s="52">
        <v>64.3</v>
      </c>
      <c r="BN13" s="54">
        <v>1285.7</v>
      </c>
      <c r="BO13" s="54">
        <v>309.9</v>
      </c>
      <c r="BP13" s="54">
        <v>225.5</v>
      </c>
      <c r="BQ13" s="54">
        <v>92.3</v>
      </c>
      <c r="BR13" s="54">
        <v>118.1</v>
      </c>
      <c r="BS13" s="54">
        <v>118.1</v>
      </c>
      <c r="BT13" s="54"/>
      <c r="BU13" s="54"/>
      <c r="BV13" s="54"/>
      <c r="BW13" s="54"/>
      <c r="BX13" s="54">
        <v>975.8</v>
      </c>
      <c r="BY13" s="54">
        <v>84.4</v>
      </c>
      <c r="BZ13" s="52">
        <v>27.7</v>
      </c>
      <c r="CA13" s="54">
        <f t="shared" si="10"/>
        <v>62</v>
      </c>
      <c r="CB13" s="54">
        <f t="shared" si="10"/>
        <v>60</v>
      </c>
      <c r="CC13" s="54">
        <f t="shared" si="10"/>
        <v>22</v>
      </c>
      <c r="CD13" s="54">
        <f t="shared" si="10"/>
        <v>10</v>
      </c>
      <c r="CE13" s="54">
        <f t="shared" si="10"/>
        <v>60</v>
      </c>
      <c r="CF13" s="54">
        <f t="shared" si="10"/>
        <v>60</v>
      </c>
      <c r="CG13" s="54">
        <f t="shared" si="10"/>
        <v>0</v>
      </c>
      <c r="CH13" s="54">
        <f t="shared" si="10"/>
        <v>0</v>
      </c>
      <c r="CI13" s="54">
        <f t="shared" si="10"/>
        <v>0</v>
      </c>
      <c r="CJ13" s="54">
        <f t="shared" si="10"/>
        <v>0</v>
      </c>
      <c r="CK13" s="54">
        <f t="shared" si="10"/>
        <v>2</v>
      </c>
      <c r="CL13" s="54">
        <f t="shared" si="10"/>
        <v>2</v>
      </c>
      <c r="CM13" s="54">
        <f t="shared" si="10"/>
        <v>0</v>
      </c>
      <c r="CN13" s="54">
        <v>60</v>
      </c>
      <c r="CO13" s="54">
        <v>60</v>
      </c>
      <c r="CP13" s="54">
        <v>22</v>
      </c>
      <c r="CQ13" s="54">
        <v>10</v>
      </c>
      <c r="CR13" s="54">
        <v>60</v>
      </c>
      <c r="CS13" s="54">
        <v>60</v>
      </c>
      <c r="CT13" s="54"/>
      <c r="CU13" s="54"/>
      <c r="CV13" s="54"/>
      <c r="CW13" s="54"/>
      <c r="CX13" s="54">
        <v>0</v>
      </c>
      <c r="CY13" s="54">
        <v>0</v>
      </c>
      <c r="CZ13" s="52">
        <v>0</v>
      </c>
      <c r="DA13" s="54">
        <v>2</v>
      </c>
      <c r="DB13" s="54">
        <v>0</v>
      </c>
      <c r="DC13" s="54"/>
      <c r="DD13" s="54"/>
      <c r="DE13" s="54"/>
      <c r="DF13" s="54"/>
      <c r="DG13" s="54"/>
      <c r="DH13" s="54"/>
      <c r="DI13" s="54"/>
      <c r="DJ13" s="54"/>
      <c r="DK13" s="54">
        <v>2</v>
      </c>
      <c r="DL13" s="54">
        <v>2</v>
      </c>
      <c r="DM13" s="52">
        <v>0</v>
      </c>
      <c r="DN13" s="54">
        <f t="shared" si="11"/>
        <v>0</v>
      </c>
      <c r="DO13" s="54">
        <f t="shared" si="11"/>
        <v>0</v>
      </c>
      <c r="DP13" s="54">
        <f t="shared" si="11"/>
        <v>0</v>
      </c>
      <c r="DQ13" s="54">
        <f t="shared" si="11"/>
        <v>0</v>
      </c>
      <c r="DR13" s="54">
        <f t="shared" si="11"/>
        <v>0</v>
      </c>
      <c r="DS13" s="54">
        <f t="shared" si="11"/>
        <v>0</v>
      </c>
      <c r="DT13" s="54">
        <f t="shared" si="11"/>
        <v>0</v>
      </c>
      <c r="DU13" s="54">
        <f t="shared" si="11"/>
        <v>0</v>
      </c>
      <c r="DV13" s="54">
        <f t="shared" si="11"/>
        <v>0</v>
      </c>
      <c r="DW13" s="54">
        <f t="shared" si="11"/>
        <v>0</v>
      </c>
      <c r="DX13" s="54">
        <f t="shared" si="11"/>
        <v>0</v>
      </c>
      <c r="DY13" s="54">
        <f t="shared" si="11"/>
        <v>0</v>
      </c>
      <c r="DZ13" s="54">
        <f t="shared" si="11"/>
        <v>0</v>
      </c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2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8"/>
      <c r="EY13" s="54"/>
      <c r="EZ13" s="52"/>
      <c r="FA13" s="59"/>
      <c r="FB13" s="53">
        <v>7</v>
      </c>
      <c r="FC13" s="53" t="s">
        <v>82</v>
      </c>
      <c r="FD13" s="60">
        <f t="shared" si="12"/>
        <v>2710</v>
      </c>
      <c r="FE13" s="61">
        <f t="shared" si="12"/>
        <v>929.6</v>
      </c>
      <c r="FF13" s="60">
        <f t="shared" si="12"/>
        <v>789.1</v>
      </c>
      <c r="FG13" s="60">
        <f t="shared" si="12"/>
        <v>346.6</v>
      </c>
      <c r="FH13" s="60">
        <f t="shared" si="12"/>
        <v>305</v>
      </c>
      <c r="FI13" s="60">
        <f t="shared" si="12"/>
        <v>305</v>
      </c>
      <c r="FJ13" s="60">
        <f t="shared" si="12"/>
        <v>0</v>
      </c>
      <c r="FK13" s="60">
        <f t="shared" si="12"/>
        <v>0</v>
      </c>
      <c r="FL13" s="60">
        <f t="shared" si="12"/>
        <v>0</v>
      </c>
      <c r="FM13" s="60">
        <f t="shared" si="12"/>
        <v>0</v>
      </c>
      <c r="FN13" s="60">
        <f t="shared" si="12"/>
        <v>1780.3999999999999</v>
      </c>
      <c r="FO13" s="60">
        <f t="shared" si="13"/>
        <v>2710</v>
      </c>
      <c r="FP13" s="62">
        <f t="shared" si="14"/>
        <v>108.9</v>
      </c>
      <c r="FQ13" s="54">
        <f t="shared" si="14"/>
        <v>102</v>
      </c>
      <c r="FR13" s="59">
        <f t="shared" si="15"/>
        <v>0</v>
      </c>
      <c r="FS13" s="1">
        <v>2710</v>
      </c>
      <c r="FT13" s="63">
        <v>60</v>
      </c>
      <c r="FU13" s="168">
        <v>7</v>
      </c>
      <c r="FV13" s="168" t="s">
        <v>82</v>
      </c>
      <c r="FW13" s="165">
        <f t="shared" si="16"/>
        <v>100</v>
      </c>
      <c r="FX13" s="165">
        <f t="shared" si="17"/>
        <v>85.61623616236162</v>
      </c>
      <c r="FY13" s="165">
        <f t="shared" si="18"/>
        <v>65.69741697416974</v>
      </c>
      <c r="FZ13" s="165">
        <f t="shared" si="19"/>
        <v>34.30258302583026</v>
      </c>
      <c r="GA13" s="165">
        <f t="shared" si="20"/>
        <v>29.11808118081181</v>
      </c>
      <c r="GB13" s="165">
        <f t="shared" si="21"/>
        <v>12.789667896678969</v>
      </c>
      <c r="GC13" s="165">
        <f t="shared" si="22"/>
        <v>11.254612546125461</v>
      </c>
      <c r="GD13" s="166">
        <f t="shared" si="23"/>
        <v>0</v>
      </c>
      <c r="GE13" s="165">
        <f t="shared" si="24"/>
        <v>0</v>
      </c>
      <c r="GF13" s="167">
        <f t="shared" si="25"/>
        <v>100</v>
      </c>
      <c r="GG13" s="167">
        <f t="shared" si="26"/>
        <v>5.697416974169741</v>
      </c>
      <c r="GH13" s="167">
        <v>56</v>
      </c>
      <c r="GI13" s="207">
        <f t="shared" si="27"/>
        <v>9.697416974169741</v>
      </c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4"/>
      <c r="GV13" s="64"/>
      <c r="GW13" s="6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8">
      <c r="A14" s="52">
        <v>8</v>
      </c>
      <c r="B14" s="53" t="s">
        <v>83</v>
      </c>
      <c r="C14" s="52">
        <v>2923</v>
      </c>
      <c r="D14" s="54">
        <v>2507.8</v>
      </c>
      <c r="E14" s="55">
        <f t="shared" si="0"/>
        <v>92.7440828402367</v>
      </c>
      <c r="F14" s="54">
        <v>2704</v>
      </c>
      <c r="G14" s="55">
        <f t="shared" si="1"/>
        <v>92.50769757098871</v>
      </c>
      <c r="H14" s="54">
        <v>1017.9</v>
      </c>
      <c r="I14" s="55">
        <f t="shared" si="2"/>
        <v>37.64423076923077</v>
      </c>
      <c r="J14" s="54">
        <v>824.1</v>
      </c>
      <c r="K14" s="55">
        <f t="shared" si="3"/>
        <v>30.47707100591716</v>
      </c>
      <c r="L14" s="54">
        <v>585.4</v>
      </c>
      <c r="M14" s="55">
        <f t="shared" si="4"/>
        <v>21.649408284023668</v>
      </c>
      <c r="N14" s="54">
        <v>193.8</v>
      </c>
      <c r="O14" s="55">
        <f t="shared" si="5"/>
        <v>7.16715976331361</v>
      </c>
      <c r="P14" s="54"/>
      <c r="Q14" s="54">
        <v>193.8</v>
      </c>
      <c r="R14" s="54"/>
      <c r="S14" s="54"/>
      <c r="T14" s="55">
        <f t="shared" si="6"/>
        <v>0</v>
      </c>
      <c r="U14" s="54"/>
      <c r="V14" s="55">
        <f t="shared" si="7"/>
        <v>0</v>
      </c>
      <c r="W14" s="54">
        <v>1686.1</v>
      </c>
      <c r="X14" s="57">
        <f t="shared" si="8"/>
        <v>62.35576923076923</v>
      </c>
      <c r="Y14" s="56">
        <v>115.6</v>
      </c>
      <c r="Z14" s="48">
        <v>194.1</v>
      </c>
      <c r="AA14" s="54">
        <f t="shared" si="9"/>
        <v>2597.2999999999997</v>
      </c>
      <c r="AB14" s="54">
        <f t="shared" si="9"/>
        <v>937.7</v>
      </c>
      <c r="AC14" s="54">
        <f t="shared" si="9"/>
        <v>797.2</v>
      </c>
      <c r="AD14" s="54">
        <f t="shared" si="9"/>
        <v>585.4</v>
      </c>
      <c r="AE14" s="54">
        <f t="shared" si="9"/>
        <v>140.5</v>
      </c>
      <c r="AF14" s="54">
        <f t="shared" si="9"/>
        <v>0</v>
      </c>
      <c r="AG14" s="54">
        <f t="shared" si="9"/>
        <v>140.5</v>
      </c>
      <c r="AH14" s="54">
        <f t="shared" si="9"/>
        <v>0</v>
      </c>
      <c r="AI14" s="54">
        <f t="shared" si="9"/>
        <v>0</v>
      </c>
      <c r="AJ14" s="56">
        <f t="shared" si="9"/>
        <v>0</v>
      </c>
      <c r="AK14" s="56">
        <f t="shared" si="9"/>
        <v>1659.6</v>
      </c>
      <c r="AL14" s="56">
        <f t="shared" si="9"/>
        <v>59.9</v>
      </c>
      <c r="AM14" s="56">
        <f t="shared" si="9"/>
        <v>194.1</v>
      </c>
      <c r="AN14" s="54">
        <v>578.8</v>
      </c>
      <c r="AO14" s="54">
        <v>78.9</v>
      </c>
      <c r="AP14" s="54">
        <v>78.9</v>
      </c>
      <c r="AQ14" s="54">
        <v>22.3</v>
      </c>
      <c r="AR14" s="54"/>
      <c r="AS14" s="54"/>
      <c r="AT14" s="54"/>
      <c r="AU14" s="54"/>
      <c r="AV14" s="54"/>
      <c r="AW14" s="54"/>
      <c r="AX14" s="54">
        <v>499.9</v>
      </c>
      <c r="AY14" s="54">
        <v>22.3</v>
      </c>
      <c r="AZ14" s="52">
        <v>10</v>
      </c>
      <c r="BA14" s="54">
        <v>1144.6</v>
      </c>
      <c r="BB14" s="54">
        <v>241.4</v>
      </c>
      <c r="BC14" s="54">
        <v>211.4</v>
      </c>
      <c r="BD14" s="54">
        <v>134.2</v>
      </c>
      <c r="BE14" s="54">
        <v>30</v>
      </c>
      <c r="BF14" s="54"/>
      <c r="BG14" s="54">
        <v>30</v>
      </c>
      <c r="BH14" s="54"/>
      <c r="BI14" s="54"/>
      <c r="BJ14" s="54"/>
      <c r="BK14" s="54">
        <v>903.2</v>
      </c>
      <c r="BL14" s="54">
        <v>22.5</v>
      </c>
      <c r="BM14" s="52">
        <v>60.3</v>
      </c>
      <c r="BN14" s="54">
        <v>873.9</v>
      </c>
      <c r="BO14" s="54">
        <v>617.4</v>
      </c>
      <c r="BP14" s="54">
        <v>506.9</v>
      </c>
      <c r="BQ14" s="54">
        <v>428.9</v>
      </c>
      <c r="BR14" s="54">
        <v>110.5</v>
      </c>
      <c r="BS14" s="54"/>
      <c r="BT14" s="54">
        <v>110.5</v>
      </c>
      <c r="BU14" s="54"/>
      <c r="BV14" s="54"/>
      <c r="BW14" s="54"/>
      <c r="BX14" s="54">
        <v>256.5</v>
      </c>
      <c r="BY14" s="54">
        <v>15.1</v>
      </c>
      <c r="BZ14" s="52">
        <v>123.8</v>
      </c>
      <c r="CA14" s="54">
        <f t="shared" si="10"/>
        <v>106.7</v>
      </c>
      <c r="CB14" s="54">
        <f t="shared" si="10"/>
        <v>80.2</v>
      </c>
      <c r="CC14" s="54">
        <f t="shared" si="10"/>
        <v>26.9</v>
      </c>
      <c r="CD14" s="54">
        <f t="shared" si="10"/>
        <v>0</v>
      </c>
      <c r="CE14" s="54">
        <f t="shared" si="10"/>
        <v>53.3</v>
      </c>
      <c r="CF14" s="54">
        <f t="shared" si="10"/>
        <v>0</v>
      </c>
      <c r="CG14" s="54">
        <f t="shared" si="10"/>
        <v>53.3</v>
      </c>
      <c r="CH14" s="54">
        <f t="shared" si="10"/>
        <v>0</v>
      </c>
      <c r="CI14" s="54">
        <f t="shared" si="10"/>
        <v>0</v>
      </c>
      <c r="CJ14" s="54">
        <f t="shared" si="10"/>
        <v>0</v>
      </c>
      <c r="CK14" s="54">
        <f t="shared" si="10"/>
        <v>26.5</v>
      </c>
      <c r="CL14" s="54">
        <f t="shared" si="10"/>
        <v>55.699999999999996</v>
      </c>
      <c r="CM14" s="54">
        <f t="shared" si="10"/>
        <v>0</v>
      </c>
      <c r="CN14" s="54">
        <v>62.6</v>
      </c>
      <c r="CO14" s="54">
        <v>42.6</v>
      </c>
      <c r="CP14" s="54">
        <v>26.9</v>
      </c>
      <c r="CQ14" s="54">
        <v>0</v>
      </c>
      <c r="CR14" s="54">
        <v>15.7</v>
      </c>
      <c r="CS14" s="54"/>
      <c r="CT14" s="54">
        <v>15.7</v>
      </c>
      <c r="CU14" s="54"/>
      <c r="CV14" s="54"/>
      <c r="CW14" s="54"/>
      <c r="CX14" s="54">
        <v>20</v>
      </c>
      <c r="CY14" s="54">
        <v>19.4</v>
      </c>
      <c r="CZ14" s="52">
        <v>0</v>
      </c>
      <c r="DA14" s="54">
        <v>44.1</v>
      </c>
      <c r="DB14" s="54">
        <v>37.6</v>
      </c>
      <c r="DC14" s="54"/>
      <c r="DD14" s="54"/>
      <c r="DE14" s="54">
        <v>37.6</v>
      </c>
      <c r="DF14" s="54"/>
      <c r="DG14" s="54">
        <v>37.6</v>
      </c>
      <c r="DH14" s="54"/>
      <c r="DI14" s="54"/>
      <c r="DJ14" s="54"/>
      <c r="DK14" s="54">
        <v>6.5</v>
      </c>
      <c r="DL14" s="54">
        <v>36.3</v>
      </c>
      <c r="DM14" s="52">
        <v>0</v>
      </c>
      <c r="DN14" s="54">
        <f t="shared" si="11"/>
        <v>0</v>
      </c>
      <c r="DO14" s="54">
        <f t="shared" si="11"/>
        <v>0</v>
      </c>
      <c r="DP14" s="54">
        <f t="shared" si="11"/>
        <v>0</v>
      </c>
      <c r="DQ14" s="54">
        <f t="shared" si="11"/>
        <v>0</v>
      </c>
      <c r="DR14" s="54">
        <f t="shared" si="11"/>
        <v>0</v>
      </c>
      <c r="DS14" s="54">
        <f t="shared" si="11"/>
        <v>0</v>
      </c>
      <c r="DT14" s="54">
        <f t="shared" si="11"/>
        <v>0</v>
      </c>
      <c r="DU14" s="54">
        <f t="shared" si="11"/>
        <v>0</v>
      </c>
      <c r="DV14" s="54">
        <f t="shared" si="11"/>
        <v>0</v>
      </c>
      <c r="DW14" s="54">
        <f t="shared" si="11"/>
        <v>0</v>
      </c>
      <c r="DX14" s="54">
        <f t="shared" si="11"/>
        <v>0</v>
      </c>
      <c r="DY14" s="54">
        <f t="shared" si="11"/>
        <v>0</v>
      </c>
      <c r="DZ14" s="54">
        <f t="shared" si="11"/>
        <v>0</v>
      </c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2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8"/>
      <c r="EY14" s="54"/>
      <c r="EZ14" s="52"/>
      <c r="FA14" s="59"/>
      <c r="FB14" s="53">
        <v>8</v>
      </c>
      <c r="FC14" s="53" t="s">
        <v>83</v>
      </c>
      <c r="FD14" s="60">
        <f t="shared" si="12"/>
        <v>2703.9999999999995</v>
      </c>
      <c r="FE14" s="61">
        <f t="shared" si="12"/>
        <v>1017.9000000000001</v>
      </c>
      <c r="FF14" s="60">
        <f t="shared" si="12"/>
        <v>824.1</v>
      </c>
      <c r="FG14" s="60">
        <f t="shared" si="12"/>
        <v>585.4</v>
      </c>
      <c r="FH14" s="60">
        <f t="shared" si="12"/>
        <v>193.8</v>
      </c>
      <c r="FI14" s="60">
        <f t="shared" si="12"/>
        <v>0</v>
      </c>
      <c r="FJ14" s="60">
        <f t="shared" si="12"/>
        <v>193.8</v>
      </c>
      <c r="FK14" s="60">
        <f t="shared" si="12"/>
        <v>0</v>
      </c>
      <c r="FL14" s="60">
        <f t="shared" si="12"/>
        <v>0</v>
      </c>
      <c r="FM14" s="60">
        <f t="shared" si="12"/>
        <v>0</v>
      </c>
      <c r="FN14" s="60">
        <f t="shared" si="12"/>
        <v>1686.1</v>
      </c>
      <c r="FO14" s="60">
        <f t="shared" si="13"/>
        <v>2704</v>
      </c>
      <c r="FP14" s="62">
        <f t="shared" si="14"/>
        <v>115.6</v>
      </c>
      <c r="FQ14" s="54">
        <f t="shared" si="14"/>
        <v>194.1</v>
      </c>
      <c r="FR14" s="59">
        <f t="shared" si="15"/>
        <v>0</v>
      </c>
      <c r="FS14" s="1">
        <v>2558</v>
      </c>
      <c r="FT14" s="63">
        <v>62</v>
      </c>
      <c r="FU14" s="168">
        <v>8</v>
      </c>
      <c r="FV14" s="168" t="s">
        <v>83</v>
      </c>
      <c r="FW14" s="165">
        <f t="shared" si="16"/>
        <v>92.50769757098871</v>
      </c>
      <c r="FX14" s="165">
        <f t="shared" si="17"/>
        <v>92.7440828402367</v>
      </c>
      <c r="FY14" s="165">
        <f t="shared" si="18"/>
        <v>62.35576923076923</v>
      </c>
      <c r="FZ14" s="165">
        <f t="shared" si="19"/>
        <v>37.64423076923077</v>
      </c>
      <c r="GA14" s="165">
        <f t="shared" si="20"/>
        <v>30.47707100591716</v>
      </c>
      <c r="GB14" s="165">
        <f t="shared" si="21"/>
        <v>21.649408284023668</v>
      </c>
      <c r="GC14" s="165">
        <f t="shared" si="22"/>
        <v>7.16715976331361</v>
      </c>
      <c r="GD14" s="166">
        <f t="shared" si="23"/>
        <v>0</v>
      </c>
      <c r="GE14" s="165">
        <f t="shared" si="24"/>
        <v>0</v>
      </c>
      <c r="GF14" s="167">
        <f t="shared" si="25"/>
        <v>105.70758405003909</v>
      </c>
      <c r="GG14" s="167">
        <f t="shared" si="26"/>
        <v>0.3557692307692335</v>
      </c>
      <c r="GH14" s="167">
        <v>60</v>
      </c>
      <c r="GI14" s="207">
        <f t="shared" si="27"/>
        <v>2.3557692307692335</v>
      </c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4"/>
      <c r="GV14" s="64"/>
      <c r="GW14" s="6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8">
      <c r="A15" s="52">
        <v>9</v>
      </c>
      <c r="B15" s="53" t="s">
        <v>84</v>
      </c>
      <c r="C15" s="52">
        <v>1202</v>
      </c>
      <c r="D15" s="54">
        <v>979.2</v>
      </c>
      <c r="E15" s="55">
        <f t="shared" si="0"/>
        <v>92.03007518796993</v>
      </c>
      <c r="F15" s="54">
        <v>1064</v>
      </c>
      <c r="G15" s="55">
        <f t="shared" si="1"/>
        <v>88.51913477537438</v>
      </c>
      <c r="H15" s="54">
        <v>225.9</v>
      </c>
      <c r="I15" s="55">
        <f t="shared" si="2"/>
        <v>21.231203007518797</v>
      </c>
      <c r="J15" s="54">
        <v>225.9</v>
      </c>
      <c r="K15" s="55">
        <f t="shared" si="3"/>
        <v>21.231203007518797</v>
      </c>
      <c r="L15" s="54">
        <v>225.9</v>
      </c>
      <c r="M15" s="55">
        <f t="shared" si="4"/>
        <v>21.231203007518797</v>
      </c>
      <c r="N15" s="54">
        <v>49.9</v>
      </c>
      <c r="O15" s="55">
        <f t="shared" si="5"/>
        <v>4.68984962406015</v>
      </c>
      <c r="P15" s="54">
        <v>32.9</v>
      </c>
      <c r="Q15" s="54">
        <v>17</v>
      </c>
      <c r="R15" s="54"/>
      <c r="S15" s="54"/>
      <c r="T15" s="55">
        <f t="shared" si="6"/>
        <v>0</v>
      </c>
      <c r="U15" s="54"/>
      <c r="V15" s="55">
        <f t="shared" si="7"/>
        <v>0</v>
      </c>
      <c r="W15" s="54">
        <v>838.1</v>
      </c>
      <c r="X15" s="57">
        <f t="shared" si="8"/>
        <v>78.7687969924812</v>
      </c>
      <c r="Y15" s="56">
        <v>0</v>
      </c>
      <c r="Z15" s="48">
        <v>0</v>
      </c>
      <c r="AA15" s="54">
        <f t="shared" si="9"/>
        <v>1064</v>
      </c>
      <c r="AB15" s="54">
        <f t="shared" si="9"/>
        <v>225.9</v>
      </c>
      <c r="AC15" s="54">
        <f t="shared" si="9"/>
        <v>225.9</v>
      </c>
      <c r="AD15" s="54">
        <f t="shared" si="9"/>
        <v>225.9</v>
      </c>
      <c r="AE15" s="54">
        <f t="shared" si="9"/>
        <v>49.9</v>
      </c>
      <c r="AF15" s="54">
        <f t="shared" si="9"/>
        <v>32.9</v>
      </c>
      <c r="AG15" s="54">
        <f t="shared" si="9"/>
        <v>17</v>
      </c>
      <c r="AH15" s="54">
        <f t="shared" si="9"/>
        <v>0</v>
      </c>
      <c r="AI15" s="54">
        <f t="shared" si="9"/>
        <v>0</v>
      </c>
      <c r="AJ15" s="56">
        <f t="shared" si="9"/>
        <v>0</v>
      </c>
      <c r="AK15" s="56">
        <f t="shared" si="9"/>
        <v>838.1</v>
      </c>
      <c r="AL15" s="56">
        <f t="shared" si="9"/>
        <v>0</v>
      </c>
      <c r="AM15" s="56">
        <f t="shared" si="9"/>
        <v>0</v>
      </c>
      <c r="AN15" s="54">
        <v>325.1</v>
      </c>
      <c r="AO15" s="54">
        <v>45</v>
      </c>
      <c r="AP15" s="54">
        <v>45</v>
      </c>
      <c r="AQ15" s="54">
        <v>45</v>
      </c>
      <c r="AR15" s="54"/>
      <c r="AS15" s="54"/>
      <c r="AT15" s="54"/>
      <c r="AU15" s="54"/>
      <c r="AV15" s="54"/>
      <c r="AW15" s="54"/>
      <c r="AX15" s="54">
        <v>280.1</v>
      </c>
      <c r="AY15" s="54">
        <v>0</v>
      </c>
      <c r="AZ15" s="52">
        <v>0</v>
      </c>
      <c r="BA15" s="54">
        <v>281</v>
      </c>
      <c r="BB15" s="54">
        <v>49.9</v>
      </c>
      <c r="BC15" s="54">
        <v>49.9</v>
      </c>
      <c r="BD15" s="54">
        <v>49.9</v>
      </c>
      <c r="BE15" s="54">
        <v>49.9</v>
      </c>
      <c r="BF15" s="54">
        <v>32.9</v>
      </c>
      <c r="BG15" s="54">
        <v>17</v>
      </c>
      <c r="BH15" s="54"/>
      <c r="BI15" s="54"/>
      <c r="BJ15" s="54"/>
      <c r="BK15" s="54">
        <v>231.1</v>
      </c>
      <c r="BL15" s="54">
        <v>0</v>
      </c>
      <c r="BM15" s="52">
        <v>0</v>
      </c>
      <c r="BN15" s="54">
        <v>457.9</v>
      </c>
      <c r="BO15" s="54">
        <v>131</v>
      </c>
      <c r="BP15" s="54">
        <v>131</v>
      </c>
      <c r="BQ15" s="54">
        <v>131</v>
      </c>
      <c r="BR15" s="54"/>
      <c r="BS15" s="54"/>
      <c r="BT15" s="54"/>
      <c r="BU15" s="54"/>
      <c r="BV15" s="54"/>
      <c r="BW15" s="54"/>
      <c r="BX15" s="54">
        <v>326.9</v>
      </c>
      <c r="BY15" s="54">
        <v>0</v>
      </c>
      <c r="BZ15" s="52">
        <v>0</v>
      </c>
      <c r="CA15" s="54">
        <f t="shared" si="10"/>
        <v>0</v>
      </c>
      <c r="CB15" s="54">
        <f t="shared" si="10"/>
        <v>0</v>
      </c>
      <c r="CC15" s="54">
        <f t="shared" si="10"/>
        <v>0</v>
      </c>
      <c r="CD15" s="54">
        <f t="shared" si="10"/>
        <v>0</v>
      </c>
      <c r="CE15" s="54">
        <f t="shared" si="10"/>
        <v>0</v>
      </c>
      <c r="CF15" s="54">
        <f t="shared" si="10"/>
        <v>0</v>
      </c>
      <c r="CG15" s="54">
        <f t="shared" si="10"/>
        <v>0</v>
      </c>
      <c r="CH15" s="54">
        <f t="shared" si="10"/>
        <v>0</v>
      </c>
      <c r="CI15" s="54">
        <f t="shared" si="10"/>
        <v>0</v>
      </c>
      <c r="CJ15" s="54">
        <f t="shared" si="10"/>
        <v>0</v>
      </c>
      <c r="CK15" s="54">
        <f t="shared" si="10"/>
        <v>0</v>
      </c>
      <c r="CL15" s="54">
        <f t="shared" si="10"/>
        <v>0</v>
      </c>
      <c r="CM15" s="54">
        <f t="shared" si="10"/>
        <v>0</v>
      </c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2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2"/>
      <c r="DN15" s="54">
        <f t="shared" si="11"/>
        <v>0</v>
      </c>
      <c r="DO15" s="54">
        <f t="shared" si="11"/>
        <v>0</v>
      </c>
      <c r="DP15" s="54">
        <f t="shared" si="11"/>
        <v>0</v>
      </c>
      <c r="DQ15" s="54">
        <f t="shared" si="11"/>
        <v>0</v>
      </c>
      <c r="DR15" s="54">
        <f t="shared" si="11"/>
        <v>0</v>
      </c>
      <c r="DS15" s="54">
        <f t="shared" si="11"/>
        <v>0</v>
      </c>
      <c r="DT15" s="54">
        <f t="shared" si="11"/>
        <v>0</v>
      </c>
      <c r="DU15" s="54">
        <f t="shared" si="11"/>
        <v>0</v>
      </c>
      <c r="DV15" s="54">
        <f t="shared" si="11"/>
        <v>0</v>
      </c>
      <c r="DW15" s="54">
        <f t="shared" si="11"/>
        <v>0</v>
      </c>
      <c r="DX15" s="54">
        <f t="shared" si="11"/>
        <v>0</v>
      </c>
      <c r="DY15" s="54">
        <f t="shared" si="11"/>
        <v>0</v>
      </c>
      <c r="DZ15" s="54">
        <f t="shared" si="11"/>
        <v>0</v>
      </c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2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8"/>
      <c r="EY15" s="54"/>
      <c r="EZ15" s="52"/>
      <c r="FA15" s="59"/>
      <c r="FB15" s="53">
        <v>9</v>
      </c>
      <c r="FC15" s="53" t="s">
        <v>84</v>
      </c>
      <c r="FD15" s="60">
        <f t="shared" si="12"/>
        <v>1064</v>
      </c>
      <c r="FE15" s="61">
        <f t="shared" si="12"/>
        <v>225.9</v>
      </c>
      <c r="FF15" s="60">
        <f t="shared" si="12"/>
        <v>225.9</v>
      </c>
      <c r="FG15" s="60">
        <f t="shared" si="12"/>
        <v>225.9</v>
      </c>
      <c r="FH15" s="60">
        <f t="shared" si="12"/>
        <v>49.9</v>
      </c>
      <c r="FI15" s="60">
        <f t="shared" si="12"/>
        <v>32.9</v>
      </c>
      <c r="FJ15" s="60">
        <f t="shared" si="12"/>
        <v>17</v>
      </c>
      <c r="FK15" s="60">
        <f t="shared" si="12"/>
        <v>0</v>
      </c>
      <c r="FL15" s="60">
        <f t="shared" si="12"/>
        <v>0</v>
      </c>
      <c r="FM15" s="60">
        <f t="shared" si="12"/>
        <v>0</v>
      </c>
      <c r="FN15" s="60">
        <f t="shared" si="12"/>
        <v>838.1</v>
      </c>
      <c r="FO15" s="60">
        <f t="shared" si="13"/>
        <v>1064</v>
      </c>
      <c r="FP15" s="62">
        <f t="shared" si="14"/>
        <v>0</v>
      </c>
      <c r="FQ15" s="60">
        <f t="shared" si="14"/>
        <v>0</v>
      </c>
      <c r="FR15" s="59">
        <f t="shared" si="15"/>
        <v>0</v>
      </c>
      <c r="FS15" s="1">
        <v>1053</v>
      </c>
      <c r="FT15" s="63">
        <v>78.7687969924812</v>
      </c>
      <c r="FU15" s="168">
        <v>9</v>
      </c>
      <c r="FV15" s="168" t="s">
        <v>84</v>
      </c>
      <c r="FW15" s="165">
        <f t="shared" si="16"/>
        <v>88.51913477537438</v>
      </c>
      <c r="FX15" s="165">
        <f t="shared" si="17"/>
        <v>92.03007518796993</v>
      </c>
      <c r="FY15" s="165">
        <f t="shared" si="18"/>
        <v>78.7687969924812</v>
      </c>
      <c r="FZ15" s="165">
        <f t="shared" si="19"/>
        <v>21.231203007518797</v>
      </c>
      <c r="GA15" s="165">
        <f t="shared" si="20"/>
        <v>21.231203007518797</v>
      </c>
      <c r="GB15" s="165">
        <f t="shared" si="21"/>
        <v>21.231203007518797</v>
      </c>
      <c r="GC15" s="165">
        <f t="shared" si="22"/>
        <v>4.68984962406015</v>
      </c>
      <c r="GD15" s="166">
        <f t="shared" si="23"/>
        <v>0</v>
      </c>
      <c r="GE15" s="165">
        <f t="shared" si="24"/>
        <v>0</v>
      </c>
      <c r="GF15" s="167">
        <f t="shared" si="25"/>
        <v>101.04463437796771</v>
      </c>
      <c r="GG15" s="167">
        <f t="shared" si="26"/>
        <v>0</v>
      </c>
      <c r="GH15" s="167">
        <v>63</v>
      </c>
      <c r="GI15" s="207">
        <f t="shared" si="27"/>
        <v>15.7687969924812</v>
      </c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4"/>
      <c r="GV15" s="64"/>
      <c r="GW15" s="6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8">
      <c r="A16" s="52">
        <v>10</v>
      </c>
      <c r="B16" s="53" t="s">
        <v>85</v>
      </c>
      <c r="C16" s="52">
        <v>3617</v>
      </c>
      <c r="D16" s="54">
        <v>2412</v>
      </c>
      <c r="E16" s="55">
        <f t="shared" si="0"/>
        <v>66.51958080529509</v>
      </c>
      <c r="F16" s="54">
        <v>3626</v>
      </c>
      <c r="G16" s="55">
        <f t="shared" si="1"/>
        <v>100.24882499308819</v>
      </c>
      <c r="H16" s="54">
        <v>1297</v>
      </c>
      <c r="I16" s="55">
        <f t="shared" si="2"/>
        <v>35.76944291230005</v>
      </c>
      <c r="J16" s="54">
        <v>517.4</v>
      </c>
      <c r="K16" s="55">
        <f t="shared" si="3"/>
        <v>14.269167126309984</v>
      </c>
      <c r="L16" s="54">
        <v>410.9</v>
      </c>
      <c r="M16" s="55">
        <f t="shared" si="4"/>
        <v>11.332046332046332</v>
      </c>
      <c r="N16" s="54">
        <v>779.6</v>
      </c>
      <c r="O16" s="55">
        <f t="shared" si="5"/>
        <v>21.500275785990073</v>
      </c>
      <c r="P16" s="54">
        <v>180</v>
      </c>
      <c r="Q16" s="54">
        <v>392.1</v>
      </c>
      <c r="R16" s="54">
        <v>204.7</v>
      </c>
      <c r="S16" s="54"/>
      <c r="T16" s="55">
        <f t="shared" si="6"/>
        <v>0</v>
      </c>
      <c r="U16" s="54"/>
      <c r="V16" s="55">
        <f t="shared" si="7"/>
        <v>0</v>
      </c>
      <c r="W16" s="54">
        <v>2329</v>
      </c>
      <c r="X16" s="57">
        <f t="shared" si="8"/>
        <v>64.23055708769995</v>
      </c>
      <c r="Y16" s="56">
        <v>35.6</v>
      </c>
      <c r="Z16" s="48">
        <v>461.7</v>
      </c>
      <c r="AA16" s="54">
        <f t="shared" si="9"/>
        <v>3377</v>
      </c>
      <c r="AB16" s="54">
        <f t="shared" si="9"/>
        <v>1218</v>
      </c>
      <c r="AC16" s="54">
        <f t="shared" si="9"/>
        <v>503.4</v>
      </c>
      <c r="AD16" s="54">
        <f t="shared" si="9"/>
        <v>396.9</v>
      </c>
      <c r="AE16" s="54">
        <f t="shared" si="9"/>
        <v>714.6</v>
      </c>
      <c r="AF16" s="54">
        <f t="shared" si="9"/>
        <v>127.5</v>
      </c>
      <c r="AG16" s="54">
        <f t="shared" si="9"/>
        <v>379.6</v>
      </c>
      <c r="AH16" s="54">
        <f t="shared" si="9"/>
        <v>204.7</v>
      </c>
      <c r="AI16" s="54">
        <f t="shared" si="9"/>
        <v>0</v>
      </c>
      <c r="AJ16" s="56">
        <f t="shared" si="9"/>
        <v>0</v>
      </c>
      <c r="AK16" s="56">
        <f t="shared" si="9"/>
        <v>2159</v>
      </c>
      <c r="AL16" s="56">
        <f t="shared" si="9"/>
        <v>35.6</v>
      </c>
      <c r="AM16" s="56">
        <f t="shared" si="9"/>
        <v>461.70000000000005</v>
      </c>
      <c r="AN16" s="54">
        <v>965.4</v>
      </c>
      <c r="AO16" s="54">
        <v>270.3</v>
      </c>
      <c r="AP16" s="54">
        <v>71</v>
      </c>
      <c r="AQ16" s="54">
        <v>71</v>
      </c>
      <c r="AR16" s="54">
        <v>199.3</v>
      </c>
      <c r="AS16" s="54">
        <v>32</v>
      </c>
      <c r="AT16" s="54">
        <v>64.1</v>
      </c>
      <c r="AU16" s="54">
        <v>100.4</v>
      </c>
      <c r="AV16" s="54"/>
      <c r="AW16" s="54"/>
      <c r="AX16" s="54">
        <v>695.1</v>
      </c>
      <c r="AY16" s="54">
        <v>35.6</v>
      </c>
      <c r="AZ16" s="52">
        <v>0</v>
      </c>
      <c r="BA16" s="54">
        <v>1712.8</v>
      </c>
      <c r="BB16" s="54">
        <v>711.3</v>
      </c>
      <c r="BC16" s="54">
        <v>346.5</v>
      </c>
      <c r="BD16" s="54">
        <v>240</v>
      </c>
      <c r="BE16" s="54">
        <v>364.8</v>
      </c>
      <c r="BF16" s="54">
        <v>67.8</v>
      </c>
      <c r="BG16" s="54">
        <v>228</v>
      </c>
      <c r="BH16" s="54">
        <v>69</v>
      </c>
      <c r="BI16" s="54"/>
      <c r="BJ16" s="54"/>
      <c r="BK16" s="54">
        <v>1001.5</v>
      </c>
      <c r="BL16" s="54">
        <v>0</v>
      </c>
      <c r="BM16" s="52">
        <v>363.1</v>
      </c>
      <c r="BN16" s="54">
        <v>698.8</v>
      </c>
      <c r="BO16" s="54">
        <v>236.4</v>
      </c>
      <c r="BP16" s="54">
        <v>85.9</v>
      </c>
      <c r="BQ16" s="54">
        <v>85.9</v>
      </c>
      <c r="BR16" s="54">
        <v>150.5</v>
      </c>
      <c r="BS16" s="54">
        <v>27.7</v>
      </c>
      <c r="BT16" s="54">
        <v>87.5</v>
      </c>
      <c r="BU16" s="54">
        <v>35.3</v>
      </c>
      <c r="BV16" s="54"/>
      <c r="BW16" s="54"/>
      <c r="BX16" s="54">
        <v>462.4</v>
      </c>
      <c r="BY16" s="54">
        <v>0</v>
      </c>
      <c r="BZ16" s="52">
        <v>98.6</v>
      </c>
      <c r="CA16" s="54">
        <f t="shared" si="10"/>
        <v>209</v>
      </c>
      <c r="CB16" s="54">
        <f t="shared" si="10"/>
        <v>39</v>
      </c>
      <c r="CC16" s="54">
        <f t="shared" si="10"/>
        <v>14</v>
      </c>
      <c r="CD16" s="54">
        <f t="shared" si="10"/>
        <v>14</v>
      </c>
      <c r="CE16" s="54">
        <f t="shared" si="10"/>
        <v>25</v>
      </c>
      <c r="CF16" s="54">
        <f t="shared" si="10"/>
        <v>12.5</v>
      </c>
      <c r="CG16" s="54">
        <f t="shared" si="10"/>
        <v>12.5</v>
      </c>
      <c r="CH16" s="54">
        <f t="shared" si="10"/>
        <v>0</v>
      </c>
      <c r="CI16" s="54">
        <f t="shared" si="10"/>
        <v>0</v>
      </c>
      <c r="CJ16" s="54">
        <f t="shared" si="10"/>
        <v>0</v>
      </c>
      <c r="CK16" s="54">
        <f t="shared" si="10"/>
        <v>170</v>
      </c>
      <c r="CL16" s="54">
        <f t="shared" si="10"/>
        <v>0</v>
      </c>
      <c r="CM16" s="54">
        <f t="shared" si="10"/>
        <v>0</v>
      </c>
      <c r="CN16" s="54">
        <v>70</v>
      </c>
      <c r="CO16" s="54">
        <v>25</v>
      </c>
      <c r="CP16" s="54"/>
      <c r="CQ16" s="54"/>
      <c r="CR16" s="54">
        <v>25</v>
      </c>
      <c r="CS16" s="54">
        <v>12.5</v>
      </c>
      <c r="CT16" s="54">
        <v>12.5</v>
      </c>
      <c r="CU16" s="54"/>
      <c r="CV16" s="54"/>
      <c r="CW16" s="54"/>
      <c r="CX16" s="54">
        <v>45</v>
      </c>
      <c r="CY16" s="54">
        <v>0</v>
      </c>
      <c r="CZ16" s="52">
        <v>0</v>
      </c>
      <c r="DA16" s="54">
        <v>139</v>
      </c>
      <c r="DB16" s="54">
        <v>14</v>
      </c>
      <c r="DC16" s="54">
        <v>14</v>
      </c>
      <c r="DD16" s="54">
        <v>14</v>
      </c>
      <c r="DE16" s="54"/>
      <c r="DF16" s="54"/>
      <c r="DG16" s="54"/>
      <c r="DH16" s="54"/>
      <c r="DI16" s="54"/>
      <c r="DJ16" s="54"/>
      <c r="DK16" s="54">
        <v>125</v>
      </c>
      <c r="DL16" s="54">
        <v>0</v>
      </c>
      <c r="DM16" s="52">
        <v>0</v>
      </c>
      <c r="DN16" s="54">
        <f t="shared" si="11"/>
        <v>40</v>
      </c>
      <c r="DO16" s="54">
        <f t="shared" si="11"/>
        <v>40</v>
      </c>
      <c r="DP16" s="54">
        <f t="shared" si="11"/>
        <v>0</v>
      </c>
      <c r="DQ16" s="54">
        <f t="shared" si="11"/>
        <v>0</v>
      </c>
      <c r="DR16" s="54">
        <f t="shared" si="11"/>
        <v>40</v>
      </c>
      <c r="DS16" s="54">
        <f t="shared" si="11"/>
        <v>40</v>
      </c>
      <c r="DT16" s="54">
        <f t="shared" si="11"/>
        <v>0</v>
      </c>
      <c r="DU16" s="54">
        <f t="shared" si="11"/>
        <v>0</v>
      </c>
      <c r="DV16" s="54">
        <f t="shared" si="11"/>
        <v>0</v>
      </c>
      <c r="DW16" s="54">
        <f t="shared" si="11"/>
        <v>0</v>
      </c>
      <c r="DX16" s="54">
        <f t="shared" si="11"/>
        <v>0</v>
      </c>
      <c r="DY16" s="54">
        <f t="shared" si="11"/>
        <v>0</v>
      </c>
      <c r="DZ16" s="54">
        <f t="shared" si="11"/>
        <v>0</v>
      </c>
      <c r="EA16" s="54">
        <v>40</v>
      </c>
      <c r="EB16" s="54">
        <v>40</v>
      </c>
      <c r="EC16" s="54"/>
      <c r="ED16" s="54"/>
      <c r="EE16" s="54">
        <v>40</v>
      </c>
      <c r="EF16" s="54">
        <v>40</v>
      </c>
      <c r="EG16" s="54"/>
      <c r="EH16" s="54"/>
      <c r="EI16" s="54"/>
      <c r="EJ16" s="54"/>
      <c r="EK16" s="54">
        <v>0</v>
      </c>
      <c r="EL16" s="54">
        <v>0</v>
      </c>
      <c r="EM16" s="52">
        <v>0</v>
      </c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8"/>
      <c r="EY16" s="54"/>
      <c r="EZ16" s="52"/>
      <c r="FA16" s="59"/>
      <c r="FB16" s="53">
        <v>10</v>
      </c>
      <c r="FC16" s="53" t="s">
        <v>85</v>
      </c>
      <c r="FD16" s="60">
        <f t="shared" si="12"/>
        <v>3626</v>
      </c>
      <c r="FE16" s="61">
        <f t="shared" si="12"/>
        <v>1297</v>
      </c>
      <c r="FF16" s="60">
        <f t="shared" si="12"/>
        <v>517.4</v>
      </c>
      <c r="FG16" s="60">
        <f t="shared" si="12"/>
        <v>410.9</v>
      </c>
      <c r="FH16" s="60">
        <f t="shared" si="12"/>
        <v>779.6</v>
      </c>
      <c r="FI16" s="60">
        <f t="shared" si="12"/>
        <v>180</v>
      </c>
      <c r="FJ16" s="60">
        <f t="shared" si="12"/>
        <v>392.1</v>
      </c>
      <c r="FK16" s="60">
        <f t="shared" si="12"/>
        <v>204.7</v>
      </c>
      <c r="FL16" s="60">
        <f t="shared" si="12"/>
        <v>0</v>
      </c>
      <c r="FM16" s="60">
        <f t="shared" si="12"/>
        <v>0</v>
      </c>
      <c r="FN16" s="60">
        <f t="shared" si="12"/>
        <v>2329</v>
      </c>
      <c r="FO16" s="60">
        <f t="shared" si="13"/>
        <v>3626</v>
      </c>
      <c r="FP16" s="62">
        <f t="shared" si="14"/>
        <v>35.6</v>
      </c>
      <c r="FQ16" s="54">
        <f t="shared" si="14"/>
        <v>461.70000000000005</v>
      </c>
      <c r="FR16" s="59">
        <f t="shared" si="15"/>
        <v>0</v>
      </c>
      <c r="FS16" s="1">
        <v>4394</v>
      </c>
      <c r="FT16" s="63">
        <v>52</v>
      </c>
      <c r="FU16" s="168">
        <v>10</v>
      </c>
      <c r="FV16" s="168" t="s">
        <v>85</v>
      </c>
      <c r="FW16" s="165">
        <f t="shared" si="16"/>
        <v>100.24882499308819</v>
      </c>
      <c r="FX16" s="165">
        <f t="shared" si="17"/>
        <v>66.51958080529509</v>
      </c>
      <c r="FY16" s="165">
        <f t="shared" si="18"/>
        <v>64.23055708769995</v>
      </c>
      <c r="FZ16" s="165">
        <f t="shared" si="19"/>
        <v>35.76944291230005</v>
      </c>
      <c r="GA16" s="165">
        <f t="shared" si="20"/>
        <v>14.269167126309984</v>
      </c>
      <c r="GB16" s="165">
        <f t="shared" si="21"/>
        <v>11.332046332046332</v>
      </c>
      <c r="GC16" s="165">
        <f t="shared" si="22"/>
        <v>21.500275785990073</v>
      </c>
      <c r="GD16" s="166">
        <f t="shared" si="23"/>
        <v>0</v>
      </c>
      <c r="GE16" s="165">
        <f t="shared" si="24"/>
        <v>0</v>
      </c>
      <c r="GF16" s="167">
        <f t="shared" si="25"/>
        <v>82.52162039144288</v>
      </c>
      <c r="GG16" s="167">
        <f t="shared" si="26"/>
        <v>12.23055708769995</v>
      </c>
      <c r="GH16" s="167">
        <v>33</v>
      </c>
      <c r="GI16" s="207">
        <f t="shared" si="27"/>
        <v>31.23055708769995</v>
      </c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4"/>
      <c r="GV16" s="64"/>
      <c r="GW16" s="6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8">
      <c r="A17" s="52">
        <v>11</v>
      </c>
      <c r="B17" s="53" t="s">
        <v>86</v>
      </c>
      <c r="C17" s="52">
        <v>2219</v>
      </c>
      <c r="D17" s="54">
        <v>2024.7</v>
      </c>
      <c r="E17" s="55">
        <f t="shared" si="0"/>
        <v>91.24380351509689</v>
      </c>
      <c r="F17" s="54">
        <v>2219</v>
      </c>
      <c r="G17" s="55">
        <f t="shared" si="1"/>
        <v>100</v>
      </c>
      <c r="H17" s="54">
        <v>826.2</v>
      </c>
      <c r="I17" s="55">
        <f t="shared" si="2"/>
        <v>37.23298783235692</v>
      </c>
      <c r="J17" s="54">
        <v>775.9</v>
      </c>
      <c r="K17" s="55">
        <f t="shared" si="3"/>
        <v>34.96620099143758</v>
      </c>
      <c r="L17" s="54">
        <v>652.9</v>
      </c>
      <c r="M17" s="55">
        <f t="shared" si="4"/>
        <v>29.42316358720144</v>
      </c>
      <c r="N17" s="54">
        <v>383</v>
      </c>
      <c r="O17" s="55">
        <f t="shared" si="5"/>
        <v>17.26002703920685</v>
      </c>
      <c r="P17" s="54">
        <v>139.3</v>
      </c>
      <c r="Q17" s="54">
        <v>113.3</v>
      </c>
      <c r="R17" s="54">
        <v>130.4</v>
      </c>
      <c r="S17" s="54"/>
      <c r="T17" s="55">
        <f t="shared" si="6"/>
        <v>0</v>
      </c>
      <c r="U17" s="54"/>
      <c r="V17" s="55">
        <f t="shared" si="7"/>
        <v>0</v>
      </c>
      <c r="W17" s="54">
        <v>1392.8</v>
      </c>
      <c r="X17" s="57">
        <f t="shared" si="8"/>
        <v>62.767012167643074</v>
      </c>
      <c r="Y17" s="56">
        <v>30.5</v>
      </c>
      <c r="Z17" s="48">
        <v>30</v>
      </c>
      <c r="AA17" s="54">
        <f t="shared" si="9"/>
        <v>2008.5</v>
      </c>
      <c r="AB17" s="54">
        <f t="shared" si="9"/>
        <v>719.7</v>
      </c>
      <c r="AC17" s="54">
        <f t="shared" si="9"/>
        <v>669.4</v>
      </c>
      <c r="AD17" s="54">
        <f t="shared" si="9"/>
        <v>546.4</v>
      </c>
      <c r="AE17" s="54">
        <f t="shared" si="9"/>
        <v>276.5</v>
      </c>
      <c r="AF17" s="54">
        <f t="shared" si="9"/>
        <v>139.29999999999998</v>
      </c>
      <c r="AG17" s="54">
        <f t="shared" si="9"/>
        <v>113.3</v>
      </c>
      <c r="AH17" s="54">
        <f t="shared" si="9"/>
        <v>23.9</v>
      </c>
      <c r="AI17" s="54">
        <f t="shared" si="9"/>
        <v>0</v>
      </c>
      <c r="AJ17" s="56">
        <f t="shared" si="9"/>
        <v>0</v>
      </c>
      <c r="AK17" s="56">
        <f t="shared" si="9"/>
        <v>1288.8</v>
      </c>
      <c r="AL17" s="56">
        <f t="shared" si="9"/>
        <v>30.5</v>
      </c>
      <c r="AM17" s="56">
        <f t="shared" si="9"/>
        <v>30</v>
      </c>
      <c r="AN17" s="54">
        <v>673.5</v>
      </c>
      <c r="AO17" s="54">
        <v>255.7</v>
      </c>
      <c r="AP17" s="54">
        <v>205.4</v>
      </c>
      <c r="AQ17" s="54">
        <v>165.4</v>
      </c>
      <c r="AR17" s="54">
        <v>96.7</v>
      </c>
      <c r="AS17" s="54">
        <v>72.8</v>
      </c>
      <c r="AT17" s="54"/>
      <c r="AU17" s="54">
        <v>23.9</v>
      </c>
      <c r="AV17" s="54"/>
      <c r="AW17" s="54"/>
      <c r="AX17" s="54">
        <v>417.8</v>
      </c>
      <c r="AY17" s="54">
        <v>30.5</v>
      </c>
      <c r="AZ17" s="52">
        <v>0</v>
      </c>
      <c r="BA17" s="54">
        <v>533.5</v>
      </c>
      <c r="BB17" s="54">
        <v>269.5</v>
      </c>
      <c r="BC17" s="54">
        <v>269.5</v>
      </c>
      <c r="BD17" s="54">
        <v>186.5</v>
      </c>
      <c r="BE17" s="54">
        <v>92.9</v>
      </c>
      <c r="BF17" s="54">
        <v>16.4</v>
      </c>
      <c r="BG17" s="54">
        <v>76.5</v>
      </c>
      <c r="BH17" s="54"/>
      <c r="BI17" s="54"/>
      <c r="BJ17" s="54"/>
      <c r="BK17" s="54">
        <v>264</v>
      </c>
      <c r="BL17" s="54">
        <v>0</v>
      </c>
      <c r="BM17" s="52">
        <v>0</v>
      </c>
      <c r="BN17" s="54">
        <v>801.5</v>
      </c>
      <c r="BO17" s="54">
        <v>194.5</v>
      </c>
      <c r="BP17" s="54">
        <v>194.5</v>
      </c>
      <c r="BQ17" s="54">
        <v>194.5</v>
      </c>
      <c r="BR17" s="54">
        <v>86.9</v>
      </c>
      <c r="BS17" s="54">
        <v>50.1</v>
      </c>
      <c r="BT17" s="54">
        <v>36.8</v>
      </c>
      <c r="BU17" s="54"/>
      <c r="BV17" s="54"/>
      <c r="BW17" s="54"/>
      <c r="BX17" s="54">
        <v>607</v>
      </c>
      <c r="BY17" s="54">
        <v>0</v>
      </c>
      <c r="BZ17" s="52">
        <v>30</v>
      </c>
      <c r="CA17" s="54">
        <f t="shared" si="10"/>
        <v>204.8</v>
      </c>
      <c r="CB17" s="54">
        <f t="shared" si="10"/>
        <v>100.8</v>
      </c>
      <c r="CC17" s="54">
        <f t="shared" si="10"/>
        <v>100.8</v>
      </c>
      <c r="CD17" s="54">
        <f t="shared" si="10"/>
        <v>100.8</v>
      </c>
      <c r="CE17" s="54">
        <f t="shared" si="10"/>
        <v>100.8</v>
      </c>
      <c r="CF17" s="54">
        <f t="shared" si="10"/>
        <v>0</v>
      </c>
      <c r="CG17" s="54">
        <f t="shared" si="10"/>
        <v>0</v>
      </c>
      <c r="CH17" s="54">
        <f t="shared" si="10"/>
        <v>100.8</v>
      </c>
      <c r="CI17" s="54">
        <f t="shared" si="10"/>
        <v>0</v>
      </c>
      <c r="CJ17" s="54">
        <f t="shared" si="10"/>
        <v>0</v>
      </c>
      <c r="CK17" s="54">
        <f t="shared" si="10"/>
        <v>104</v>
      </c>
      <c r="CL17" s="54">
        <f t="shared" si="10"/>
        <v>0</v>
      </c>
      <c r="CM17" s="54">
        <f t="shared" si="10"/>
        <v>0</v>
      </c>
      <c r="CN17" s="54">
        <v>137.8</v>
      </c>
      <c r="CO17" s="54">
        <v>100.8</v>
      </c>
      <c r="CP17" s="54">
        <v>100.8</v>
      </c>
      <c r="CQ17" s="54">
        <v>100.8</v>
      </c>
      <c r="CR17" s="54">
        <v>100.8</v>
      </c>
      <c r="CS17" s="54"/>
      <c r="CT17" s="54"/>
      <c r="CU17" s="54">
        <v>100.8</v>
      </c>
      <c r="CV17" s="54"/>
      <c r="CW17" s="54"/>
      <c r="CX17" s="54">
        <v>37</v>
      </c>
      <c r="CY17" s="54">
        <v>0</v>
      </c>
      <c r="CZ17" s="52">
        <v>0</v>
      </c>
      <c r="DA17" s="54">
        <v>67</v>
      </c>
      <c r="DB17" s="54"/>
      <c r="DC17" s="54"/>
      <c r="DD17" s="54"/>
      <c r="DE17" s="54"/>
      <c r="DF17" s="54"/>
      <c r="DG17" s="54"/>
      <c r="DH17" s="54"/>
      <c r="DI17" s="54"/>
      <c r="DJ17" s="54"/>
      <c r="DK17" s="54">
        <v>67</v>
      </c>
      <c r="DL17" s="54">
        <v>0</v>
      </c>
      <c r="DM17" s="52">
        <v>0</v>
      </c>
      <c r="DN17" s="54">
        <f t="shared" si="11"/>
        <v>5.7</v>
      </c>
      <c r="DO17" s="54">
        <f t="shared" si="11"/>
        <v>5.7</v>
      </c>
      <c r="DP17" s="54">
        <f t="shared" si="11"/>
        <v>5.7</v>
      </c>
      <c r="DQ17" s="54">
        <f t="shared" si="11"/>
        <v>5.7</v>
      </c>
      <c r="DR17" s="54">
        <f t="shared" si="11"/>
        <v>5.7</v>
      </c>
      <c r="DS17" s="54">
        <f t="shared" si="11"/>
        <v>0</v>
      </c>
      <c r="DT17" s="54">
        <f t="shared" si="11"/>
        <v>0</v>
      </c>
      <c r="DU17" s="54">
        <f t="shared" si="11"/>
        <v>5.7</v>
      </c>
      <c r="DV17" s="54">
        <f t="shared" si="11"/>
        <v>0</v>
      </c>
      <c r="DW17" s="54">
        <f t="shared" si="11"/>
        <v>0</v>
      </c>
      <c r="DX17" s="54">
        <f t="shared" si="11"/>
        <v>0</v>
      </c>
      <c r="DY17" s="54">
        <f t="shared" si="11"/>
        <v>0</v>
      </c>
      <c r="DZ17" s="54">
        <f t="shared" si="11"/>
        <v>0</v>
      </c>
      <c r="EA17" s="54">
        <v>5.7</v>
      </c>
      <c r="EB17" s="54">
        <v>5.7</v>
      </c>
      <c r="EC17" s="54">
        <v>5.7</v>
      </c>
      <c r="ED17" s="54">
        <v>5.7</v>
      </c>
      <c r="EE17" s="54">
        <v>5.7</v>
      </c>
      <c r="EF17" s="54"/>
      <c r="EG17" s="54"/>
      <c r="EH17" s="54">
        <v>5.7</v>
      </c>
      <c r="EI17" s="54"/>
      <c r="EJ17" s="54"/>
      <c r="EK17" s="54">
        <v>0</v>
      </c>
      <c r="EL17" s="54">
        <v>0</v>
      </c>
      <c r="EM17" s="52">
        <v>0</v>
      </c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8"/>
      <c r="EY17" s="54"/>
      <c r="EZ17" s="52"/>
      <c r="FA17" s="59"/>
      <c r="FB17" s="53">
        <v>11</v>
      </c>
      <c r="FC17" s="53" t="s">
        <v>86</v>
      </c>
      <c r="FD17" s="60">
        <f t="shared" si="12"/>
        <v>2219</v>
      </c>
      <c r="FE17" s="61">
        <f t="shared" si="12"/>
        <v>826.2</v>
      </c>
      <c r="FF17" s="60">
        <f t="shared" si="12"/>
        <v>775.9</v>
      </c>
      <c r="FG17" s="60">
        <f t="shared" si="12"/>
        <v>652.9</v>
      </c>
      <c r="FH17" s="60">
        <f t="shared" si="12"/>
        <v>383</v>
      </c>
      <c r="FI17" s="60">
        <f t="shared" si="12"/>
        <v>139.29999999999998</v>
      </c>
      <c r="FJ17" s="60">
        <f t="shared" si="12"/>
        <v>113.3</v>
      </c>
      <c r="FK17" s="60">
        <f t="shared" si="12"/>
        <v>130.4</v>
      </c>
      <c r="FL17" s="60">
        <f t="shared" si="12"/>
        <v>0</v>
      </c>
      <c r="FM17" s="60">
        <f t="shared" si="12"/>
        <v>0</v>
      </c>
      <c r="FN17" s="60">
        <f t="shared" si="12"/>
        <v>1392.8</v>
      </c>
      <c r="FO17" s="60">
        <f t="shared" si="13"/>
        <v>2219</v>
      </c>
      <c r="FP17" s="62">
        <f t="shared" si="14"/>
        <v>30.5</v>
      </c>
      <c r="FQ17" s="54">
        <f t="shared" si="14"/>
        <v>30</v>
      </c>
      <c r="FR17" s="59">
        <f t="shared" si="15"/>
        <v>0</v>
      </c>
      <c r="FS17" s="1">
        <v>2220</v>
      </c>
      <c r="FT17" s="63">
        <v>70.05858494817485</v>
      </c>
      <c r="FU17" s="168">
        <v>11</v>
      </c>
      <c r="FV17" s="168" t="s">
        <v>86</v>
      </c>
      <c r="FW17" s="165">
        <f t="shared" si="16"/>
        <v>100</v>
      </c>
      <c r="FX17" s="165">
        <f t="shared" si="17"/>
        <v>91.24380351509689</v>
      </c>
      <c r="FY17" s="165">
        <f t="shared" si="18"/>
        <v>62.767012167643074</v>
      </c>
      <c r="FZ17" s="165">
        <f t="shared" si="19"/>
        <v>37.23298783235692</v>
      </c>
      <c r="GA17" s="165">
        <f t="shared" si="20"/>
        <v>34.96620099143758</v>
      </c>
      <c r="GB17" s="165">
        <f t="shared" si="21"/>
        <v>29.42316358720144</v>
      </c>
      <c r="GC17" s="165">
        <f t="shared" si="22"/>
        <v>17.26002703920685</v>
      </c>
      <c r="GD17" s="166">
        <f t="shared" si="23"/>
        <v>0</v>
      </c>
      <c r="GE17" s="165">
        <f t="shared" si="24"/>
        <v>0</v>
      </c>
      <c r="GF17" s="167">
        <f t="shared" si="25"/>
        <v>99.95495495495496</v>
      </c>
      <c r="GG17" s="167">
        <f t="shared" si="26"/>
        <v>-7.29157278053178</v>
      </c>
      <c r="GH17" s="167">
        <v>70</v>
      </c>
      <c r="GI17" s="207">
        <f t="shared" si="27"/>
        <v>-7.232987832356926</v>
      </c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4"/>
      <c r="GV17" s="64"/>
      <c r="GW17" s="6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8">
      <c r="A18" s="52">
        <v>12</v>
      </c>
      <c r="B18" s="53" t="s">
        <v>87</v>
      </c>
      <c r="C18" s="52">
        <v>811</v>
      </c>
      <c r="D18" s="54">
        <v>891</v>
      </c>
      <c r="E18" s="55">
        <f t="shared" si="0"/>
        <v>95.70354457572503</v>
      </c>
      <c r="F18" s="54">
        <v>931</v>
      </c>
      <c r="G18" s="55">
        <f t="shared" si="1"/>
        <v>114.79654747225648</v>
      </c>
      <c r="H18" s="54">
        <v>252</v>
      </c>
      <c r="I18" s="55">
        <f t="shared" si="2"/>
        <v>27.06766917293233</v>
      </c>
      <c r="J18" s="54">
        <v>252</v>
      </c>
      <c r="K18" s="55">
        <f t="shared" si="3"/>
        <v>27.06766917293233</v>
      </c>
      <c r="L18" s="54">
        <v>252</v>
      </c>
      <c r="M18" s="55">
        <f t="shared" si="4"/>
        <v>27.06766917293233</v>
      </c>
      <c r="N18" s="54"/>
      <c r="O18" s="55">
        <f t="shared" si="5"/>
        <v>0</v>
      </c>
      <c r="P18" s="54"/>
      <c r="Q18" s="54"/>
      <c r="R18" s="54"/>
      <c r="S18" s="54"/>
      <c r="T18" s="55">
        <f t="shared" si="6"/>
        <v>0</v>
      </c>
      <c r="U18" s="54"/>
      <c r="V18" s="55">
        <f t="shared" si="7"/>
        <v>0</v>
      </c>
      <c r="W18" s="54">
        <v>679</v>
      </c>
      <c r="X18" s="57">
        <f t="shared" si="8"/>
        <v>72.93233082706767</v>
      </c>
      <c r="Y18" s="56">
        <v>0</v>
      </c>
      <c r="Z18" s="48">
        <v>0</v>
      </c>
      <c r="AA18" s="54">
        <f t="shared" si="9"/>
        <v>866</v>
      </c>
      <c r="AB18" s="54">
        <f t="shared" si="9"/>
        <v>252</v>
      </c>
      <c r="AC18" s="54">
        <f t="shared" si="9"/>
        <v>252</v>
      </c>
      <c r="AD18" s="54">
        <f t="shared" si="9"/>
        <v>252</v>
      </c>
      <c r="AE18" s="54">
        <f t="shared" si="9"/>
        <v>0</v>
      </c>
      <c r="AF18" s="54">
        <f t="shared" si="9"/>
        <v>0</v>
      </c>
      <c r="AG18" s="54">
        <f t="shared" si="9"/>
        <v>0</v>
      </c>
      <c r="AH18" s="54">
        <f t="shared" si="9"/>
        <v>0</v>
      </c>
      <c r="AI18" s="54">
        <f t="shared" si="9"/>
        <v>0</v>
      </c>
      <c r="AJ18" s="56">
        <f t="shared" si="9"/>
        <v>0</v>
      </c>
      <c r="AK18" s="56">
        <f t="shared" si="9"/>
        <v>614</v>
      </c>
      <c r="AL18" s="56">
        <f t="shared" si="9"/>
        <v>0</v>
      </c>
      <c r="AM18" s="56">
        <f t="shared" si="9"/>
        <v>0</v>
      </c>
      <c r="AN18" s="54">
        <v>487</v>
      </c>
      <c r="AO18" s="54">
        <v>66</v>
      </c>
      <c r="AP18" s="54">
        <v>66</v>
      </c>
      <c r="AQ18" s="54">
        <v>66</v>
      </c>
      <c r="AR18" s="54"/>
      <c r="AS18" s="54"/>
      <c r="AT18" s="54"/>
      <c r="AU18" s="54"/>
      <c r="AV18" s="54"/>
      <c r="AW18" s="54"/>
      <c r="AX18" s="54">
        <v>421</v>
      </c>
      <c r="AY18" s="54">
        <v>0</v>
      </c>
      <c r="AZ18" s="52">
        <v>0</v>
      </c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2"/>
      <c r="BN18" s="54">
        <v>379</v>
      </c>
      <c r="BO18" s="54">
        <v>186</v>
      </c>
      <c r="BP18" s="54">
        <v>186</v>
      </c>
      <c r="BQ18" s="54">
        <v>186</v>
      </c>
      <c r="BR18" s="54"/>
      <c r="BS18" s="54"/>
      <c r="BT18" s="54"/>
      <c r="BU18" s="54"/>
      <c r="BV18" s="54"/>
      <c r="BW18" s="54"/>
      <c r="BX18" s="54">
        <v>193</v>
      </c>
      <c r="BY18" s="54">
        <v>0</v>
      </c>
      <c r="BZ18" s="52">
        <v>0</v>
      </c>
      <c r="CA18" s="54">
        <f t="shared" si="10"/>
        <v>65</v>
      </c>
      <c r="CB18" s="54">
        <f t="shared" si="10"/>
        <v>0</v>
      </c>
      <c r="CC18" s="54">
        <f t="shared" si="10"/>
        <v>0</v>
      </c>
      <c r="CD18" s="54">
        <f t="shared" si="10"/>
        <v>0</v>
      </c>
      <c r="CE18" s="54">
        <f t="shared" si="10"/>
        <v>0</v>
      </c>
      <c r="CF18" s="54">
        <f t="shared" si="10"/>
        <v>0</v>
      </c>
      <c r="CG18" s="54">
        <f t="shared" si="10"/>
        <v>0</v>
      </c>
      <c r="CH18" s="54">
        <f t="shared" si="10"/>
        <v>0</v>
      </c>
      <c r="CI18" s="54">
        <f t="shared" si="10"/>
        <v>0</v>
      </c>
      <c r="CJ18" s="54">
        <f t="shared" si="10"/>
        <v>0</v>
      </c>
      <c r="CK18" s="54">
        <f t="shared" si="10"/>
        <v>65</v>
      </c>
      <c r="CL18" s="54">
        <f t="shared" si="10"/>
        <v>0</v>
      </c>
      <c r="CM18" s="54">
        <f t="shared" si="10"/>
        <v>0</v>
      </c>
      <c r="CN18" s="54">
        <v>65</v>
      </c>
      <c r="CO18" s="54"/>
      <c r="CP18" s="54"/>
      <c r="CQ18" s="54"/>
      <c r="CR18" s="54"/>
      <c r="CS18" s="54"/>
      <c r="CT18" s="54"/>
      <c r="CU18" s="54"/>
      <c r="CV18" s="54"/>
      <c r="CW18" s="54"/>
      <c r="CX18" s="54">
        <v>65</v>
      </c>
      <c r="CY18" s="54">
        <v>0</v>
      </c>
      <c r="CZ18" s="52">
        <v>0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2"/>
      <c r="DN18" s="54">
        <f t="shared" si="11"/>
        <v>0</v>
      </c>
      <c r="DO18" s="54">
        <f t="shared" si="11"/>
        <v>0</v>
      </c>
      <c r="DP18" s="54">
        <f t="shared" si="11"/>
        <v>0</v>
      </c>
      <c r="DQ18" s="54">
        <f t="shared" si="11"/>
        <v>0</v>
      </c>
      <c r="DR18" s="54">
        <f t="shared" si="11"/>
        <v>0</v>
      </c>
      <c r="DS18" s="54">
        <f t="shared" si="11"/>
        <v>0</v>
      </c>
      <c r="DT18" s="54">
        <f t="shared" si="11"/>
        <v>0</v>
      </c>
      <c r="DU18" s="54">
        <f t="shared" si="11"/>
        <v>0</v>
      </c>
      <c r="DV18" s="54">
        <f t="shared" si="11"/>
        <v>0</v>
      </c>
      <c r="DW18" s="54">
        <f t="shared" si="11"/>
        <v>0</v>
      </c>
      <c r="DX18" s="54">
        <f t="shared" si="11"/>
        <v>0</v>
      </c>
      <c r="DY18" s="54">
        <f t="shared" si="11"/>
        <v>0</v>
      </c>
      <c r="DZ18" s="54">
        <f t="shared" si="11"/>
        <v>0</v>
      </c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2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8"/>
      <c r="EY18" s="54"/>
      <c r="EZ18" s="52"/>
      <c r="FA18" s="59"/>
      <c r="FB18" s="53">
        <v>12</v>
      </c>
      <c r="FC18" s="53" t="s">
        <v>87</v>
      </c>
      <c r="FD18" s="60">
        <f t="shared" si="12"/>
        <v>931</v>
      </c>
      <c r="FE18" s="61">
        <f t="shared" si="12"/>
        <v>252</v>
      </c>
      <c r="FF18" s="60">
        <f t="shared" si="12"/>
        <v>252</v>
      </c>
      <c r="FG18" s="60">
        <f t="shared" si="12"/>
        <v>252</v>
      </c>
      <c r="FH18" s="60">
        <f t="shared" si="12"/>
        <v>0</v>
      </c>
      <c r="FI18" s="60">
        <f t="shared" si="12"/>
        <v>0</v>
      </c>
      <c r="FJ18" s="60">
        <f t="shared" si="12"/>
        <v>0</v>
      </c>
      <c r="FK18" s="60">
        <f t="shared" si="12"/>
        <v>0</v>
      </c>
      <c r="FL18" s="60">
        <f t="shared" si="12"/>
        <v>0</v>
      </c>
      <c r="FM18" s="60">
        <f t="shared" si="12"/>
        <v>0</v>
      </c>
      <c r="FN18" s="60">
        <f t="shared" si="12"/>
        <v>679</v>
      </c>
      <c r="FO18" s="60">
        <f t="shared" si="13"/>
        <v>931</v>
      </c>
      <c r="FP18" s="62">
        <f t="shared" si="14"/>
        <v>0</v>
      </c>
      <c r="FQ18" s="60">
        <f t="shared" si="14"/>
        <v>0</v>
      </c>
      <c r="FR18" s="59">
        <f t="shared" si="15"/>
        <v>0</v>
      </c>
      <c r="FS18" s="1">
        <v>931</v>
      </c>
      <c r="FT18" s="63">
        <v>69.92481203007519</v>
      </c>
      <c r="FU18" s="168">
        <v>12</v>
      </c>
      <c r="FV18" s="168" t="s">
        <v>87</v>
      </c>
      <c r="FW18" s="165">
        <f t="shared" si="16"/>
        <v>114.79654747225648</v>
      </c>
      <c r="FX18" s="165">
        <f t="shared" si="17"/>
        <v>95.70354457572503</v>
      </c>
      <c r="FY18" s="165">
        <f t="shared" si="18"/>
        <v>72.93233082706767</v>
      </c>
      <c r="FZ18" s="165">
        <f t="shared" si="19"/>
        <v>27.06766917293233</v>
      </c>
      <c r="GA18" s="165">
        <f t="shared" si="20"/>
        <v>27.06766917293233</v>
      </c>
      <c r="GB18" s="165">
        <f t="shared" si="21"/>
        <v>27.06766917293233</v>
      </c>
      <c r="GC18" s="165">
        <f t="shared" si="22"/>
        <v>0</v>
      </c>
      <c r="GD18" s="166">
        <f t="shared" si="23"/>
        <v>0</v>
      </c>
      <c r="GE18" s="165">
        <f t="shared" si="24"/>
        <v>0</v>
      </c>
      <c r="GF18" s="167">
        <f t="shared" si="25"/>
        <v>100</v>
      </c>
      <c r="GG18" s="167">
        <f t="shared" si="26"/>
        <v>3.0075187969924855</v>
      </c>
      <c r="GH18" s="167">
        <v>70</v>
      </c>
      <c r="GI18" s="207">
        <f t="shared" si="27"/>
        <v>2.9323308270676733</v>
      </c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4"/>
      <c r="GV18" s="64"/>
      <c r="GW18" s="6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8">
      <c r="A19" s="52">
        <v>13</v>
      </c>
      <c r="B19" s="53" t="s">
        <v>88</v>
      </c>
      <c r="C19" s="52">
        <v>4561</v>
      </c>
      <c r="D19" s="54">
        <v>4668.4</v>
      </c>
      <c r="E19" s="55">
        <f t="shared" si="0"/>
        <v>93.49889845784097</v>
      </c>
      <c r="F19" s="54">
        <v>4993</v>
      </c>
      <c r="G19" s="55">
        <f t="shared" si="1"/>
        <v>109.47160710370532</v>
      </c>
      <c r="H19" s="54">
        <v>1014.3</v>
      </c>
      <c r="I19" s="55">
        <f t="shared" si="2"/>
        <v>20.314440216302824</v>
      </c>
      <c r="J19" s="54">
        <v>121.1</v>
      </c>
      <c r="K19" s="55">
        <f t="shared" si="3"/>
        <v>2.425395553775285</v>
      </c>
      <c r="L19" s="54">
        <v>121.1</v>
      </c>
      <c r="M19" s="55">
        <f t="shared" si="4"/>
        <v>2.425395553775285</v>
      </c>
      <c r="N19" s="54">
        <v>893.2</v>
      </c>
      <c r="O19" s="55">
        <f t="shared" si="5"/>
        <v>17.88904466252754</v>
      </c>
      <c r="P19" s="54">
        <v>220</v>
      </c>
      <c r="Q19" s="54">
        <v>553.2</v>
      </c>
      <c r="R19" s="54">
        <v>120</v>
      </c>
      <c r="S19" s="54"/>
      <c r="T19" s="55">
        <f t="shared" si="6"/>
        <v>0</v>
      </c>
      <c r="U19" s="54"/>
      <c r="V19" s="55">
        <f t="shared" si="7"/>
        <v>0</v>
      </c>
      <c r="W19" s="54">
        <v>3978.7</v>
      </c>
      <c r="X19" s="57">
        <f t="shared" si="8"/>
        <v>79.68555978369717</v>
      </c>
      <c r="Y19" s="56">
        <v>157.4</v>
      </c>
      <c r="Z19" s="48">
        <v>411</v>
      </c>
      <c r="AA19" s="54">
        <f t="shared" si="9"/>
        <v>4606.6</v>
      </c>
      <c r="AB19" s="54">
        <f t="shared" si="9"/>
        <v>989.3</v>
      </c>
      <c r="AC19" s="54">
        <f t="shared" si="9"/>
        <v>121.1</v>
      </c>
      <c r="AD19" s="54">
        <f t="shared" si="9"/>
        <v>121.1</v>
      </c>
      <c r="AE19" s="54">
        <f t="shared" si="9"/>
        <v>868.2</v>
      </c>
      <c r="AF19" s="54">
        <f t="shared" si="9"/>
        <v>195</v>
      </c>
      <c r="AG19" s="54">
        <f t="shared" si="9"/>
        <v>553.2</v>
      </c>
      <c r="AH19" s="54">
        <f t="shared" si="9"/>
        <v>120</v>
      </c>
      <c r="AI19" s="54">
        <f t="shared" si="9"/>
        <v>0</v>
      </c>
      <c r="AJ19" s="56">
        <f t="shared" si="9"/>
        <v>0</v>
      </c>
      <c r="AK19" s="56">
        <f t="shared" si="9"/>
        <v>3617.3</v>
      </c>
      <c r="AL19" s="56">
        <f t="shared" si="9"/>
        <v>157.4</v>
      </c>
      <c r="AM19" s="56">
        <f t="shared" si="9"/>
        <v>411</v>
      </c>
      <c r="AN19" s="54">
        <v>1204.2</v>
      </c>
      <c r="AO19" s="54">
        <v>60</v>
      </c>
      <c r="AP19" s="54">
        <v>0</v>
      </c>
      <c r="AQ19" s="54">
        <v>0</v>
      </c>
      <c r="AR19" s="54">
        <v>60</v>
      </c>
      <c r="AS19" s="54"/>
      <c r="AT19" s="54">
        <v>60</v>
      </c>
      <c r="AU19" s="54">
        <v>0</v>
      </c>
      <c r="AV19" s="54"/>
      <c r="AW19" s="54"/>
      <c r="AX19" s="54">
        <v>1144.2</v>
      </c>
      <c r="AY19" s="54">
        <v>78.1</v>
      </c>
      <c r="AZ19" s="52">
        <v>0</v>
      </c>
      <c r="BA19" s="54">
        <v>2046.4</v>
      </c>
      <c r="BB19" s="54">
        <v>622</v>
      </c>
      <c r="BC19" s="54">
        <v>121.1</v>
      </c>
      <c r="BD19" s="54">
        <v>121.1</v>
      </c>
      <c r="BE19" s="54">
        <v>500.9</v>
      </c>
      <c r="BF19" s="54">
        <v>145</v>
      </c>
      <c r="BG19" s="54">
        <v>235.9</v>
      </c>
      <c r="BH19" s="54">
        <v>120</v>
      </c>
      <c r="BI19" s="54"/>
      <c r="BJ19" s="54"/>
      <c r="BK19" s="54">
        <v>1424.4</v>
      </c>
      <c r="BL19" s="54">
        <v>31.9</v>
      </c>
      <c r="BM19" s="52">
        <v>231</v>
      </c>
      <c r="BN19" s="54">
        <v>1356</v>
      </c>
      <c r="BO19" s="54">
        <v>307.3</v>
      </c>
      <c r="BP19" s="54"/>
      <c r="BQ19" s="54"/>
      <c r="BR19" s="54">
        <v>307.3</v>
      </c>
      <c r="BS19" s="54">
        <v>50</v>
      </c>
      <c r="BT19" s="54">
        <v>257.3</v>
      </c>
      <c r="BU19" s="54"/>
      <c r="BV19" s="54"/>
      <c r="BW19" s="54"/>
      <c r="BX19" s="54">
        <v>1048.7</v>
      </c>
      <c r="BY19" s="54">
        <v>47.4</v>
      </c>
      <c r="BZ19" s="52">
        <v>180</v>
      </c>
      <c r="CA19" s="54">
        <f t="shared" si="10"/>
        <v>386.4</v>
      </c>
      <c r="CB19" s="54">
        <f t="shared" si="10"/>
        <v>25</v>
      </c>
      <c r="CC19" s="54">
        <f t="shared" si="10"/>
        <v>0</v>
      </c>
      <c r="CD19" s="54">
        <f t="shared" si="10"/>
        <v>0</v>
      </c>
      <c r="CE19" s="54">
        <f t="shared" si="10"/>
        <v>25</v>
      </c>
      <c r="CF19" s="54">
        <f t="shared" si="10"/>
        <v>25</v>
      </c>
      <c r="CG19" s="54">
        <f t="shared" si="10"/>
        <v>0</v>
      </c>
      <c r="CH19" s="54">
        <f t="shared" si="10"/>
        <v>0</v>
      </c>
      <c r="CI19" s="54">
        <f t="shared" si="10"/>
        <v>0</v>
      </c>
      <c r="CJ19" s="54">
        <f t="shared" si="10"/>
        <v>0</v>
      </c>
      <c r="CK19" s="54">
        <f t="shared" si="10"/>
        <v>361.4</v>
      </c>
      <c r="CL19" s="54">
        <f t="shared" si="10"/>
        <v>0</v>
      </c>
      <c r="CM19" s="54">
        <f t="shared" si="10"/>
        <v>0</v>
      </c>
      <c r="CN19" s="54">
        <v>386.4</v>
      </c>
      <c r="CO19" s="54">
        <v>25</v>
      </c>
      <c r="CP19" s="54"/>
      <c r="CQ19" s="54"/>
      <c r="CR19" s="54">
        <v>25</v>
      </c>
      <c r="CS19" s="54">
        <v>25</v>
      </c>
      <c r="CT19" s="54"/>
      <c r="CU19" s="54"/>
      <c r="CV19" s="54"/>
      <c r="CW19" s="54"/>
      <c r="CX19" s="54">
        <v>361.4</v>
      </c>
      <c r="CY19" s="54">
        <v>0</v>
      </c>
      <c r="CZ19" s="52">
        <v>0</v>
      </c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2"/>
      <c r="DN19" s="54">
        <f t="shared" si="11"/>
        <v>0</v>
      </c>
      <c r="DO19" s="54">
        <f t="shared" si="11"/>
        <v>0</v>
      </c>
      <c r="DP19" s="54">
        <f t="shared" si="11"/>
        <v>0</v>
      </c>
      <c r="DQ19" s="54">
        <f t="shared" si="11"/>
        <v>0</v>
      </c>
      <c r="DR19" s="54">
        <f t="shared" si="11"/>
        <v>0</v>
      </c>
      <c r="DS19" s="54">
        <f t="shared" si="11"/>
        <v>0</v>
      </c>
      <c r="DT19" s="54">
        <f t="shared" si="11"/>
        <v>0</v>
      </c>
      <c r="DU19" s="54">
        <f t="shared" si="11"/>
        <v>0</v>
      </c>
      <c r="DV19" s="54">
        <f t="shared" si="11"/>
        <v>0</v>
      </c>
      <c r="DW19" s="54">
        <f t="shared" si="11"/>
        <v>0</v>
      </c>
      <c r="DX19" s="54">
        <f t="shared" si="11"/>
        <v>0</v>
      </c>
      <c r="DY19" s="54">
        <f t="shared" si="11"/>
        <v>0</v>
      </c>
      <c r="DZ19" s="54">
        <f t="shared" si="11"/>
        <v>0</v>
      </c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2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8"/>
      <c r="EY19" s="54"/>
      <c r="EZ19" s="52"/>
      <c r="FA19" s="59"/>
      <c r="FB19" s="53">
        <v>13</v>
      </c>
      <c r="FC19" s="53" t="s">
        <v>88</v>
      </c>
      <c r="FD19" s="60">
        <f t="shared" si="12"/>
        <v>4993</v>
      </c>
      <c r="FE19" s="61">
        <f t="shared" si="12"/>
        <v>1014.3</v>
      </c>
      <c r="FF19" s="60">
        <f t="shared" si="12"/>
        <v>121.1</v>
      </c>
      <c r="FG19" s="60">
        <f t="shared" si="12"/>
        <v>121.1</v>
      </c>
      <c r="FH19" s="60">
        <f t="shared" si="12"/>
        <v>893.2</v>
      </c>
      <c r="FI19" s="60">
        <f t="shared" si="12"/>
        <v>220</v>
      </c>
      <c r="FJ19" s="60">
        <f t="shared" si="12"/>
        <v>553.2</v>
      </c>
      <c r="FK19" s="60">
        <f t="shared" si="12"/>
        <v>120</v>
      </c>
      <c r="FL19" s="60">
        <f t="shared" si="12"/>
        <v>0</v>
      </c>
      <c r="FM19" s="60">
        <f t="shared" si="12"/>
        <v>0</v>
      </c>
      <c r="FN19" s="60">
        <f t="shared" si="12"/>
        <v>3978.7000000000003</v>
      </c>
      <c r="FO19" s="60">
        <f t="shared" si="13"/>
        <v>4993</v>
      </c>
      <c r="FP19" s="62">
        <f t="shared" si="14"/>
        <v>157.4</v>
      </c>
      <c r="FQ19" s="54">
        <f t="shared" si="14"/>
        <v>411</v>
      </c>
      <c r="FR19" s="59">
        <f t="shared" si="15"/>
        <v>0</v>
      </c>
      <c r="FS19" s="1">
        <v>5560</v>
      </c>
      <c r="FT19" s="63">
        <v>80</v>
      </c>
      <c r="FU19" s="168">
        <v>13</v>
      </c>
      <c r="FV19" s="168" t="s">
        <v>88</v>
      </c>
      <c r="FW19" s="165">
        <f t="shared" si="16"/>
        <v>109.47160710370532</v>
      </c>
      <c r="FX19" s="165">
        <f t="shared" si="17"/>
        <v>93.49889845784097</v>
      </c>
      <c r="FY19" s="165">
        <f t="shared" si="18"/>
        <v>79.68555978369717</v>
      </c>
      <c r="FZ19" s="165">
        <f t="shared" si="19"/>
        <v>20.314440216302824</v>
      </c>
      <c r="GA19" s="165">
        <f t="shared" si="20"/>
        <v>2.425395553775285</v>
      </c>
      <c r="GB19" s="165">
        <f t="shared" si="21"/>
        <v>2.425395553775285</v>
      </c>
      <c r="GC19" s="165">
        <f t="shared" si="22"/>
        <v>17.88904466252754</v>
      </c>
      <c r="GD19" s="166">
        <f t="shared" si="23"/>
        <v>0</v>
      </c>
      <c r="GE19" s="165">
        <f t="shared" si="24"/>
        <v>0</v>
      </c>
      <c r="GF19" s="167">
        <f t="shared" si="25"/>
        <v>89.8021582733813</v>
      </c>
      <c r="GG19" s="167">
        <f t="shared" si="26"/>
        <v>-0.3144402163028275</v>
      </c>
      <c r="GH19" s="167">
        <v>72</v>
      </c>
      <c r="GI19" s="207">
        <f t="shared" si="27"/>
        <v>7.6855597836971725</v>
      </c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4"/>
      <c r="GV19" s="64"/>
      <c r="GW19" s="6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8">
      <c r="A20" s="52">
        <v>14</v>
      </c>
      <c r="B20" s="53" t="s">
        <v>89</v>
      </c>
      <c r="C20" s="52">
        <v>3367.1</v>
      </c>
      <c r="D20" s="54">
        <v>3347.1</v>
      </c>
      <c r="E20" s="55">
        <f t="shared" si="0"/>
        <v>99.40601704731074</v>
      </c>
      <c r="F20" s="54">
        <v>3367.1</v>
      </c>
      <c r="G20" s="55">
        <f t="shared" si="1"/>
        <v>100</v>
      </c>
      <c r="H20" s="54">
        <v>463.3</v>
      </c>
      <c r="I20" s="55">
        <f t="shared" si="2"/>
        <v>13.759615099046657</v>
      </c>
      <c r="J20" s="54">
        <v>142.3</v>
      </c>
      <c r="K20" s="55">
        <f t="shared" si="3"/>
        <v>4.226188708384069</v>
      </c>
      <c r="L20" s="54">
        <v>142.3</v>
      </c>
      <c r="M20" s="55">
        <f t="shared" si="4"/>
        <v>4.226188708384069</v>
      </c>
      <c r="N20" s="54">
        <v>333</v>
      </c>
      <c r="O20" s="55">
        <f t="shared" si="5"/>
        <v>9.889816162276142</v>
      </c>
      <c r="P20" s="54">
        <v>122</v>
      </c>
      <c r="Q20" s="54">
        <v>211</v>
      </c>
      <c r="R20" s="54"/>
      <c r="S20" s="54"/>
      <c r="T20" s="55">
        <f t="shared" si="6"/>
        <v>0</v>
      </c>
      <c r="U20" s="54"/>
      <c r="V20" s="55">
        <f t="shared" si="7"/>
        <v>0</v>
      </c>
      <c r="W20" s="54">
        <v>2903.8</v>
      </c>
      <c r="X20" s="57">
        <f t="shared" si="8"/>
        <v>86.24038490095334</v>
      </c>
      <c r="Y20" s="56">
        <v>326.2</v>
      </c>
      <c r="Z20" s="48">
        <v>540.8</v>
      </c>
      <c r="AA20" s="54">
        <f t="shared" si="9"/>
        <v>3032.1</v>
      </c>
      <c r="AB20" s="54">
        <f t="shared" si="9"/>
        <v>463.29999999999995</v>
      </c>
      <c r="AC20" s="54">
        <f t="shared" si="9"/>
        <v>142.3</v>
      </c>
      <c r="AD20" s="54">
        <f t="shared" si="9"/>
        <v>142.3</v>
      </c>
      <c r="AE20" s="54">
        <f t="shared" si="9"/>
        <v>333</v>
      </c>
      <c r="AF20" s="54">
        <f t="shared" si="9"/>
        <v>122</v>
      </c>
      <c r="AG20" s="54">
        <f t="shared" si="9"/>
        <v>211</v>
      </c>
      <c r="AH20" s="54">
        <f t="shared" si="9"/>
        <v>0</v>
      </c>
      <c r="AI20" s="54">
        <f t="shared" si="9"/>
        <v>0</v>
      </c>
      <c r="AJ20" s="56">
        <f t="shared" si="9"/>
        <v>0</v>
      </c>
      <c r="AK20" s="56">
        <f t="shared" si="9"/>
        <v>2568.8</v>
      </c>
      <c r="AL20" s="56">
        <f t="shared" si="9"/>
        <v>308.2</v>
      </c>
      <c r="AM20" s="56">
        <f t="shared" si="9"/>
        <v>452.8</v>
      </c>
      <c r="AN20" s="54">
        <v>854.5</v>
      </c>
      <c r="AO20" s="54">
        <v>35.5</v>
      </c>
      <c r="AP20" s="54">
        <v>35.5</v>
      </c>
      <c r="AQ20" s="54">
        <v>35.5</v>
      </c>
      <c r="AR20" s="54"/>
      <c r="AS20" s="54"/>
      <c r="AT20" s="54"/>
      <c r="AU20" s="54"/>
      <c r="AV20" s="54"/>
      <c r="AW20" s="54"/>
      <c r="AX20" s="54">
        <v>819</v>
      </c>
      <c r="AY20" s="54">
        <v>77.2</v>
      </c>
      <c r="AZ20" s="52">
        <v>87.8</v>
      </c>
      <c r="BA20" s="54">
        <v>1627.2</v>
      </c>
      <c r="BB20" s="54">
        <v>227.4</v>
      </c>
      <c r="BC20" s="54">
        <v>16.4</v>
      </c>
      <c r="BD20" s="54">
        <v>16.4</v>
      </c>
      <c r="BE20" s="54">
        <v>211</v>
      </c>
      <c r="BF20" s="54"/>
      <c r="BG20" s="54">
        <v>211</v>
      </c>
      <c r="BH20" s="54"/>
      <c r="BI20" s="54"/>
      <c r="BJ20" s="54"/>
      <c r="BK20" s="54">
        <v>1399.8</v>
      </c>
      <c r="BL20" s="54">
        <v>92.8</v>
      </c>
      <c r="BM20" s="52">
        <v>258.2</v>
      </c>
      <c r="BN20" s="54">
        <v>550.4</v>
      </c>
      <c r="BO20" s="54">
        <v>200.4</v>
      </c>
      <c r="BP20" s="54">
        <v>90.4</v>
      </c>
      <c r="BQ20" s="54">
        <v>90.4</v>
      </c>
      <c r="BR20" s="54">
        <v>122</v>
      </c>
      <c r="BS20" s="54">
        <v>122</v>
      </c>
      <c r="BT20" s="54"/>
      <c r="BU20" s="54"/>
      <c r="BV20" s="54"/>
      <c r="BW20" s="54"/>
      <c r="BX20" s="54">
        <v>350</v>
      </c>
      <c r="BY20" s="54">
        <v>138.2</v>
      </c>
      <c r="BZ20" s="52">
        <v>106.8</v>
      </c>
      <c r="CA20" s="54">
        <f t="shared" si="10"/>
        <v>334</v>
      </c>
      <c r="CB20" s="54">
        <f t="shared" si="10"/>
        <v>0</v>
      </c>
      <c r="CC20" s="54">
        <f t="shared" si="10"/>
        <v>0</v>
      </c>
      <c r="CD20" s="54">
        <f t="shared" si="10"/>
        <v>0</v>
      </c>
      <c r="CE20" s="54">
        <f t="shared" si="10"/>
        <v>0</v>
      </c>
      <c r="CF20" s="54">
        <f t="shared" si="10"/>
        <v>0</v>
      </c>
      <c r="CG20" s="54">
        <f t="shared" si="10"/>
        <v>0</v>
      </c>
      <c r="CH20" s="54">
        <f t="shared" si="10"/>
        <v>0</v>
      </c>
      <c r="CI20" s="54">
        <f t="shared" si="10"/>
        <v>0</v>
      </c>
      <c r="CJ20" s="54">
        <f t="shared" si="10"/>
        <v>0</v>
      </c>
      <c r="CK20" s="54">
        <f t="shared" si="10"/>
        <v>334</v>
      </c>
      <c r="CL20" s="54">
        <f t="shared" si="10"/>
        <v>18</v>
      </c>
      <c r="CM20" s="54">
        <f t="shared" si="10"/>
        <v>88</v>
      </c>
      <c r="CN20" s="54">
        <v>334</v>
      </c>
      <c r="CO20" s="54"/>
      <c r="CP20" s="54"/>
      <c r="CQ20" s="54"/>
      <c r="CR20" s="54"/>
      <c r="CS20" s="54"/>
      <c r="CT20" s="54"/>
      <c r="CU20" s="54"/>
      <c r="CV20" s="54"/>
      <c r="CW20" s="54"/>
      <c r="CX20" s="54">
        <v>334</v>
      </c>
      <c r="CY20" s="54">
        <v>18</v>
      </c>
      <c r="CZ20" s="52">
        <v>88</v>
      </c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2"/>
      <c r="DN20" s="54">
        <f t="shared" si="11"/>
        <v>1</v>
      </c>
      <c r="DO20" s="54">
        <f t="shared" si="11"/>
        <v>0</v>
      </c>
      <c r="DP20" s="54">
        <f t="shared" si="11"/>
        <v>0</v>
      </c>
      <c r="DQ20" s="54">
        <f t="shared" si="11"/>
        <v>0</v>
      </c>
      <c r="DR20" s="54">
        <f t="shared" si="11"/>
        <v>0</v>
      </c>
      <c r="DS20" s="54">
        <f t="shared" si="11"/>
        <v>0</v>
      </c>
      <c r="DT20" s="54">
        <f t="shared" si="11"/>
        <v>0</v>
      </c>
      <c r="DU20" s="54">
        <f t="shared" si="11"/>
        <v>0</v>
      </c>
      <c r="DV20" s="54">
        <f t="shared" si="11"/>
        <v>0</v>
      </c>
      <c r="DW20" s="54">
        <f t="shared" si="11"/>
        <v>0</v>
      </c>
      <c r="DX20" s="54">
        <f t="shared" si="11"/>
        <v>1</v>
      </c>
      <c r="DY20" s="54">
        <f t="shared" si="11"/>
        <v>0</v>
      </c>
      <c r="DZ20" s="54">
        <f t="shared" si="11"/>
        <v>0</v>
      </c>
      <c r="EA20" s="54">
        <v>1</v>
      </c>
      <c r="EB20" s="54"/>
      <c r="EC20" s="54"/>
      <c r="ED20" s="54"/>
      <c r="EE20" s="54"/>
      <c r="EF20" s="54"/>
      <c r="EG20" s="54"/>
      <c r="EH20" s="54"/>
      <c r="EI20" s="54"/>
      <c r="EJ20" s="54"/>
      <c r="EK20" s="54">
        <v>1</v>
      </c>
      <c r="EL20" s="54">
        <v>0</v>
      </c>
      <c r="EM20" s="52">
        <v>0</v>
      </c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8"/>
      <c r="EY20" s="54"/>
      <c r="EZ20" s="52"/>
      <c r="FA20" s="59"/>
      <c r="FB20" s="53">
        <v>14</v>
      </c>
      <c r="FC20" s="53" t="s">
        <v>89</v>
      </c>
      <c r="FD20" s="60">
        <f t="shared" si="12"/>
        <v>3367.1</v>
      </c>
      <c r="FE20" s="61">
        <f t="shared" si="12"/>
        <v>463.29999999999995</v>
      </c>
      <c r="FF20" s="60">
        <f t="shared" si="12"/>
        <v>142.3</v>
      </c>
      <c r="FG20" s="60">
        <f t="shared" si="12"/>
        <v>142.3</v>
      </c>
      <c r="FH20" s="60">
        <f t="shared" si="12"/>
        <v>333</v>
      </c>
      <c r="FI20" s="60">
        <f t="shared" si="12"/>
        <v>122</v>
      </c>
      <c r="FJ20" s="60">
        <f t="shared" si="12"/>
        <v>211</v>
      </c>
      <c r="FK20" s="60">
        <f t="shared" si="12"/>
        <v>0</v>
      </c>
      <c r="FL20" s="60">
        <f t="shared" si="12"/>
        <v>0</v>
      </c>
      <c r="FM20" s="60">
        <f t="shared" si="12"/>
        <v>0</v>
      </c>
      <c r="FN20" s="60">
        <f t="shared" si="12"/>
        <v>2903.8</v>
      </c>
      <c r="FO20" s="60">
        <f t="shared" si="13"/>
        <v>3367.1000000000004</v>
      </c>
      <c r="FP20" s="62">
        <f t="shared" si="14"/>
        <v>326.2</v>
      </c>
      <c r="FQ20" s="60">
        <f t="shared" si="14"/>
        <v>540.8</v>
      </c>
      <c r="FR20" s="59">
        <f t="shared" si="15"/>
        <v>0</v>
      </c>
      <c r="FS20" s="1">
        <v>3367.1</v>
      </c>
      <c r="FT20" s="63">
        <v>85.73549939116748</v>
      </c>
      <c r="FU20" s="168">
        <v>14</v>
      </c>
      <c r="FV20" s="168" t="s">
        <v>89</v>
      </c>
      <c r="FW20" s="165">
        <f t="shared" si="16"/>
        <v>100</v>
      </c>
      <c r="FX20" s="165">
        <f t="shared" si="17"/>
        <v>99.40601704731074</v>
      </c>
      <c r="FY20" s="165">
        <f t="shared" si="18"/>
        <v>86.24038490095334</v>
      </c>
      <c r="FZ20" s="165">
        <f t="shared" si="19"/>
        <v>13.759615099046657</v>
      </c>
      <c r="GA20" s="165">
        <f t="shared" si="20"/>
        <v>4.226188708384069</v>
      </c>
      <c r="GB20" s="165">
        <f t="shared" si="21"/>
        <v>4.226188708384069</v>
      </c>
      <c r="GC20" s="165">
        <f t="shared" si="22"/>
        <v>9.889816162276142</v>
      </c>
      <c r="GD20" s="166">
        <f t="shared" si="23"/>
        <v>0</v>
      </c>
      <c r="GE20" s="165">
        <f t="shared" si="24"/>
        <v>0</v>
      </c>
      <c r="GF20" s="167">
        <f t="shared" si="25"/>
        <v>100</v>
      </c>
      <c r="GG20" s="167">
        <f t="shared" si="26"/>
        <v>0.5048855097858649</v>
      </c>
      <c r="GH20" s="167">
        <v>80</v>
      </c>
      <c r="GI20" s="207">
        <f t="shared" si="27"/>
        <v>6.2403849009533445</v>
      </c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4"/>
      <c r="GV20" s="64"/>
      <c r="GW20" s="6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8">
      <c r="A21" s="52">
        <v>15</v>
      </c>
      <c r="B21" s="53" t="s">
        <v>90</v>
      </c>
      <c r="C21" s="52">
        <v>1783</v>
      </c>
      <c r="D21" s="54">
        <v>1653</v>
      </c>
      <c r="E21" s="55">
        <f t="shared" si="0"/>
        <v>92.70891755468311</v>
      </c>
      <c r="F21" s="54">
        <v>1783</v>
      </c>
      <c r="G21" s="55">
        <f t="shared" si="1"/>
        <v>100</v>
      </c>
      <c r="H21" s="54">
        <v>474</v>
      </c>
      <c r="I21" s="55">
        <f t="shared" si="2"/>
        <v>26.584408300616936</v>
      </c>
      <c r="J21" s="54">
        <v>474</v>
      </c>
      <c r="K21" s="55">
        <f t="shared" si="3"/>
        <v>26.584408300616936</v>
      </c>
      <c r="L21" s="54">
        <v>474</v>
      </c>
      <c r="M21" s="55">
        <f t="shared" si="4"/>
        <v>26.584408300616936</v>
      </c>
      <c r="N21" s="54">
        <v>56</v>
      </c>
      <c r="O21" s="55">
        <f t="shared" si="5"/>
        <v>3.140773976444195</v>
      </c>
      <c r="P21" s="54">
        <v>56</v>
      </c>
      <c r="Q21" s="54"/>
      <c r="R21" s="54"/>
      <c r="S21" s="54"/>
      <c r="T21" s="55">
        <f t="shared" si="6"/>
        <v>0</v>
      </c>
      <c r="U21" s="54"/>
      <c r="V21" s="55">
        <f t="shared" si="7"/>
        <v>0</v>
      </c>
      <c r="W21" s="54">
        <v>1309</v>
      </c>
      <c r="X21" s="57">
        <f t="shared" si="8"/>
        <v>73.41559169938307</v>
      </c>
      <c r="Y21" s="56">
        <v>34.5</v>
      </c>
      <c r="Z21" s="48">
        <v>100</v>
      </c>
      <c r="AA21" s="54">
        <f t="shared" si="9"/>
        <v>1475</v>
      </c>
      <c r="AB21" s="54">
        <f t="shared" si="9"/>
        <v>418</v>
      </c>
      <c r="AC21" s="54">
        <f t="shared" si="9"/>
        <v>418</v>
      </c>
      <c r="AD21" s="54">
        <f t="shared" si="9"/>
        <v>418</v>
      </c>
      <c r="AE21" s="54">
        <f t="shared" si="9"/>
        <v>0</v>
      </c>
      <c r="AF21" s="54">
        <f t="shared" si="9"/>
        <v>0</v>
      </c>
      <c r="AG21" s="54">
        <f t="shared" si="9"/>
        <v>0</v>
      </c>
      <c r="AH21" s="54">
        <f t="shared" si="9"/>
        <v>0</v>
      </c>
      <c r="AI21" s="54">
        <f t="shared" si="9"/>
        <v>0</v>
      </c>
      <c r="AJ21" s="56">
        <f t="shared" si="9"/>
        <v>0</v>
      </c>
      <c r="AK21" s="56">
        <f t="shared" si="9"/>
        <v>1057</v>
      </c>
      <c r="AL21" s="56">
        <f t="shared" si="9"/>
        <v>14.5</v>
      </c>
      <c r="AM21" s="56">
        <f t="shared" si="9"/>
        <v>100</v>
      </c>
      <c r="AN21" s="54">
        <v>117</v>
      </c>
      <c r="AO21" s="54">
        <v>50</v>
      </c>
      <c r="AP21" s="54">
        <v>50</v>
      </c>
      <c r="AQ21" s="54">
        <v>50</v>
      </c>
      <c r="AR21" s="54"/>
      <c r="AS21" s="54"/>
      <c r="AT21" s="54"/>
      <c r="AU21" s="54"/>
      <c r="AV21" s="54"/>
      <c r="AW21" s="54"/>
      <c r="AX21" s="54">
        <v>67</v>
      </c>
      <c r="AY21" s="54">
        <v>0</v>
      </c>
      <c r="AZ21" s="52">
        <v>0</v>
      </c>
      <c r="BA21" s="54">
        <v>421</v>
      </c>
      <c r="BB21" s="54">
        <v>213</v>
      </c>
      <c r="BC21" s="54">
        <v>213</v>
      </c>
      <c r="BD21" s="54">
        <v>213</v>
      </c>
      <c r="BE21" s="54"/>
      <c r="BF21" s="54"/>
      <c r="BG21" s="54"/>
      <c r="BH21" s="54"/>
      <c r="BI21" s="54"/>
      <c r="BJ21" s="54"/>
      <c r="BK21" s="54">
        <v>208</v>
      </c>
      <c r="BL21" s="54">
        <v>0</v>
      </c>
      <c r="BM21" s="52">
        <v>100</v>
      </c>
      <c r="BN21" s="54">
        <v>937</v>
      </c>
      <c r="BO21" s="54">
        <v>155</v>
      </c>
      <c r="BP21" s="54">
        <v>155</v>
      </c>
      <c r="BQ21" s="54">
        <v>155</v>
      </c>
      <c r="BR21" s="54"/>
      <c r="BS21" s="54"/>
      <c r="BT21" s="54"/>
      <c r="BU21" s="54"/>
      <c r="BV21" s="54"/>
      <c r="BW21" s="54"/>
      <c r="BX21" s="54">
        <v>782</v>
      </c>
      <c r="BY21" s="54">
        <v>14.5</v>
      </c>
      <c r="BZ21" s="52">
        <v>0</v>
      </c>
      <c r="CA21" s="54">
        <f t="shared" si="10"/>
        <v>308</v>
      </c>
      <c r="CB21" s="54">
        <f t="shared" si="10"/>
        <v>56</v>
      </c>
      <c r="CC21" s="54">
        <f t="shared" si="10"/>
        <v>56</v>
      </c>
      <c r="CD21" s="54">
        <f t="shared" si="10"/>
        <v>56</v>
      </c>
      <c r="CE21" s="54">
        <f t="shared" si="10"/>
        <v>56</v>
      </c>
      <c r="CF21" s="54">
        <f t="shared" si="10"/>
        <v>56</v>
      </c>
      <c r="CG21" s="54">
        <f t="shared" si="10"/>
        <v>0</v>
      </c>
      <c r="CH21" s="54">
        <f t="shared" si="10"/>
        <v>0</v>
      </c>
      <c r="CI21" s="54">
        <f t="shared" si="10"/>
        <v>0</v>
      </c>
      <c r="CJ21" s="54">
        <f t="shared" si="10"/>
        <v>0</v>
      </c>
      <c r="CK21" s="54">
        <f t="shared" si="10"/>
        <v>252</v>
      </c>
      <c r="CL21" s="54">
        <f t="shared" si="10"/>
        <v>20</v>
      </c>
      <c r="CM21" s="54">
        <f t="shared" si="10"/>
        <v>0</v>
      </c>
      <c r="CN21" s="54">
        <v>178</v>
      </c>
      <c r="CO21" s="54">
        <v>56</v>
      </c>
      <c r="CP21" s="54">
        <v>56</v>
      </c>
      <c r="CQ21" s="54">
        <v>56</v>
      </c>
      <c r="CR21" s="54">
        <v>56</v>
      </c>
      <c r="CS21" s="54">
        <v>56</v>
      </c>
      <c r="CT21" s="54"/>
      <c r="CU21" s="54"/>
      <c r="CV21" s="54"/>
      <c r="CW21" s="54"/>
      <c r="CX21" s="54">
        <v>122</v>
      </c>
      <c r="CY21" s="54">
        <v>20</v>
      </c>
      <c r="CZ21" s="52">
        <v>0</v>
      </c>
      <c r="DA21" s="54">
        <v>130</v>
      </c>
      <c r="DB21" s="54">
        <v>0</v>
      </c>
      <c r="DC21" s="54">
        <v>0</v>
      </c>
      <c r="DD21" s="54">
        <v>0</v>
      </c>
      <c r="DE21" s="54"/>
      <c r="DF21" s="54"/>
      <c r="DG21" s="54"/>
      <c r="DH21" s="54"/>
      <c r="DI21" s="54"/>
      <c r="DJ21" s="54"/>
      <c r="DK21" s="54">
        <v>130</v>
      </c>
      <c r="DL21" s="54">
        <v>0</v>
      </c>
      <c r="DM21" s="52">
        <v>0</v>
      </c>
      <c r="DN21" s="54">
        <f t="shared" si="11"/>
        <v>0</v>
      </c>
      <c r="DO21" s="54">
        <f t="shared" si="11"/>
        <v>0</v>
      </c>
      <c r="DP21" s="54">
        <f t="shared" si="11"/>
        <v>0</v>
      </c>
      <c r="DQ21" s="54">
        <f t="shared" si="11"/>
        <v>0</v>
      </c>
      <c r="DR21" s="54">
        <f t="shared" si="11"/>
        <v>0</v>
      </c>
      <c r="DS21" s="54">
        <f t="shared" si="11"/>
        <v>0</v>
      </c>
      <c r="DT21" s="54">
        <f t="shared" si="11"/>
        <v>0</v>
      </c>
      <c r="DU21" s="54">
        <f t="shared" si="11"/>
        <v>0</v>
      </c>
      <c r="DV21" s="54">
        <f t="shared" si="11"/>
        <v>0</v>
      </c>
      <c r="DW21" s="54">
        <f t="shared" si="11"/>
        <v>0</v>
      </c>
      <c r="DX21" s="54">
        <f t="shared" si="11"/>
        <v>0</v>
      </c>
      <c r="DY21" s="54">
        <f t="shared" si="11"/>
        <v>0</v>
      </c>
      <c r="DZ21" s="54">
        <f t="shared" si="11"/>
        <v>0</v>
      </c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2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8"/>
      <c r="EY21" s="54"/>
      <c r="EZ21" s="52"/>
      <c r="FA21" s="59"/>
      <c r="FB21" s="53">
        <v>15</v>
      </c>
      <c r="FC21" s="53" t="s">
        <v>90</v>
      </c>
      <c r="FD21" s="60">
        <f t="shared" si="12"/>
        <v>1783</v>
      </c>
      <c r="FE21" s="61">
        <f t="shared" si="12"/>
        <v>474</v>
      </c>
      <c r="FF21" s="60">
        <f t="shared" si="12"/>
        <v>474</v>
      </c>
      <c r="FG21" s="60">
        <f t="shared" si="12"/>
        <v>474</v>
      </c>
      <c r="FH21" s="60">
        <f t="shared" si="12"/>
        <v>56</v>
      </c>
      <c r="FI21" s="60">
        <f t="shared" si="12"/>
        <v>56</v>
      </c>
      <c r="FJ21" s="60">
        <f t="shared" si="12"/>
        <v>0</v>
      </c>
      <c r="FK21" s="60">
        <f t="shared" si="12"/>
        <v>0</v>
      </c>
      <c r="FL21" s="60">
        <f t="shared" si="12"/>
        <v>0</v>
      </c>
      <c r="FM21" s="60">
        <f t="shared" si="12"/>
        <v>0</v>
      </c>
      <c r="FN21" s="60">
        <f t="shared" si="12"/>
        <v>1309</v>
      </c>
      <c r="FO21" s="60">
        <f t="shared" si="13"/>
        <v>1783</v>
      </c>
      <c r="FP21" s="62">
        <f t="shared" si="14"/>
        <v>34.5</v>
      </c>
      <c r="FQ21" s="54">
        <f t="shared" si="14"/>
        <v>100</v>
      </c>
      <c r="FR21" s="59">
        <f t="shared" si="15"/>
        <v>0</v>
      </c>
      <c r="FS21" s="1">
        <v>1783</v>
      </c>
      <c r="FT21" s="63">
        <v>73</v>
      </c>
      <c r="FU21" s="168">
        <v>15</v>
      </c>
      <c r="FV21" s="168" t="s">
        <v>90</v>
      </c>
      <c r="FW21" s="165">
        <f t="shared" si="16"/>
        <v>100</v>
      </c>
      <c r="FX21" s="165">
        <f t="shared" si="17"/>
        <v>92.70891755468311</v>
      </c>
      <c r="FY21" s="165">
        <f t="shared" si="18"/>
        <v>73.41559169938307</v>
      </c>
      <c r="FZ21" s="165">
        <f t="shared" si="19"/>
        <v>26.584408300616936</v>
      </c>
      <c r="GA21" s="165">
        <f t="shared" si="20"/>
        <v>26.584408300616936</v>
      </c>
      <c r="GB21" s="165">
        <f t="shared" si="21"/>
        <v>26.584408300616936</v>
      </c>
      <c r="GC21" s="165">
        <f t="shared" si="22"/>
        <v>3.140773976444195</v>
      </c>
      <c r="GD21" s="166">
        <f t="shared" si="23"/>
        <v>0</v>
      </c>
      <c r="GE21" s="165">
        <f t="shared" si="24"/>
        <v>0</v>
      </c>
      <c r="GF21" s="167">
        <f t="shared" si="25"/>
        <v>100</v>
      </c>
      <c r="GG21" s="167">
        <f t="shared" si="26"/>
        <v>0.4155916993830715</v>
      </c>
      <c r="GH21" s="167">
        <v>47</v>
      </c>
      <c r="GI21" s="207">
        <f t="shared" si="27"/>
        <v>26.41559169938307</v>
      </c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4"/>
      <c r="GV21" s="64"/>
      <c r="GW21" s="6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8">
      <c r="A22" s="52">
        <v>16</v>
      </c>
      <c r="B22" s="53" t="s">
        <v>91</v>
      </c>
      <c r="C22" s="52">
        <v>4966.6</v>
      </c>
      <c r="D22" s="54">
        <v>4595</v>
      </c>
      <c r="E22" s="55">
        <f t="shared" si="0"/>
        <v>92.51802037611242</v>
      </c>
      <c r="F22" s="54">
        <v>4966.6</v>
      </c>
      <c r="G22" s="55">
        <f t="shared" si="1"/>
        <v>100</v>
      </c>
      <c r="H22" s="54">
        <v>1035</v>
      </c>
      <c r="I22" s="55">
        <f t="shared" si="2"/>
        <v>20.839205895381145</v>
      </c>
      <c r="J22" s="54">
        <v>882</v>
      </c>
      <c r="K22" s="55">
        <f t="shared" si="3"/>
        <v>17.75862763258567</v>
      </c>
      <c r="L22" s="54">
        <v>882</v>
      </c>
      <c r="M22" s="55">
        <f t="shared" si="4"/>
        <v>17.75862763258567</v>
      </c>
      <c r="N22" s="54">
        <v>153</v>
      </c>
      <c r="O22" s="55">
        <f t="shared" si="5"/>
        <v>3.080578262795474</v>
      </c>
      <c r="P22" s="54">
        <v>153</v>
      </c>
      <c r="Q22" s="54"/>
      <c r="R22" s="54"/>
      <c r="S22" s="54"/>
      <c r="T22" s="55">
        <f t="shared" si="6"/>
        <v>0</v>
      </c>
      <c r="U22" s="54"/>
      <c r="V22" s="55">
        <f t="shared" si="7"/>
        <v>0</v>
      </c>
      <c r="W22" s="54">
        <v>3931.6</v>
      </c>
      <c r="X22" s="57">
        <f t="shared" si="8"/>
        <v>79.16079410461884</v>
      </c>
      <c r="Y22" s="56">
        <v>285</v>
      </c>
      <c r="Z22" s="48">
        <v>1127</v>
      </c>
      <c r="AA22" s="54">
        <f t="shared" si="9"/>
        <v>4624</v>
      </c>
      <c r="AB22" s="54">
        <f t="shared" si="9"/>
        <v>1031</v>
      </c>
      <c r="AC22" s="54">
        <f t="shared" si="9"/>
        <v>878</v>
      </c>
      <c r="AD22" s="54">
        <f t="shared" si="9"/>
        <v>878</v>
      </c>
      <c r="AE22" s="54">
        <f t="shared" si="9"/>
        <v>153</v>
      </c>
      <c r="AF22" s="54">
        <f t="shared" si="9"/>
        <v>153</v>
      </c>
      <c r="AG22" s="54">
        <f t="shared" si="9"/>
        <v>0</v>
      </c>
      <c r="AH22" s="54">
        <f t="shared" si="9"/>
        <v>0</v>
      </c>
      <c r="AI22" s="54">
        <f t="shared" si="9"/>
        <v>0</v>
      </c>
      <c r="AJ22" s="56">
        <f t="shared" si="9"/>
        <v>0</v>
      </c>
      <c r="AK22" s="56">
        <f t="shared" si="9"/>
        <v>3593</v>
      </c>
      <c r="AL22" s="56">
        <f t="shared" si="9"/>
        <v>285</v>
      </c>
      <c r="AM22" s="56">
        <f t="shared" si="9"/>
        <v>1127</v>
      </c>
      <c r="AN22" s="54">
        <v>1015</v>
      </c>
      <c r="AO22" s="54">
        <v>57</v>
      </c>
      <c r="AP22" s="54">
        <v>57</v>
      </c>
      <c r="AQ22" s="54">
        <v>57</v>
      </c>
      <c r="AR22" s="54"/>
      <c r="AS22" s="54"/>
      <c r="AT22" s="54"/>
      <c r="AU22" s="54"/>
      <c r="AV22" s="54"/>
      <c r="AW22" s="54"/>
      <c r="AX22" s="54">
        <v>958</v>
      </c>
      <c r="AY22" s="54">
        <v>41</v>
      </c>
      <c r="AZ22" s="52">
        <v>312</v>
      </c>
      <c r="BA22" s="54">
        <v>2330</v>
      </c>
      <c r="BB22" s="54">
        <v>88</v>
      </c>
      <c r="BC22" s="54">
        <v>10</v>
      </c>
      <c r="BD22" s="54">
        <v>10</v>
      </c>
      <c r="BE22" s="54">
        <v>78</v>
      </c>
      <c r="BF22" s="54">
        <v>78</v>
      </c>
      <c r="BG22" s="54"/>
      <c r="BH22" s="54"/>
      <c r="BI22" s="54"/>
      <c r="BJ22" s="54"/>
      <c r="BK22" s="54">
        <v>2242</v>
      </c>
      <c r="BL22" s="54">
        <v>230</v>
      </c>
      <c r="BM22" s="52">
        <v>542</v>
      </c>
      <c r="BN22" s="54">
        <v>1279</v>
      </c>
      <c r="BO22" s="54">
        <v>886</v>
      </c>
      <c r="BP22" s="54">
        <v>811</v>
      </c>
      <c r="BQ22" s="54">
        <v>811</v>
      </c>
      <c r="BR22" s="54">
        <v>75</v>
      </c>
      <c r="BS22" s="54">
        <v>75</v>
      </c>
      <c r="BT22" s="54"/>
      <c r="BU22" s="54"/>
      <c r="BV22" s="54"/>
      <c r="BW22" s="54"/>
      <c r="BX22" s="54">
        <v>393</v>
      </c>
      <c r="BY22" s="54">
        <v>14</v>
      </c>
      <c r="BZ22" s="52">
        <v>273</v>
      </c>
      <c r="CA22" s="54">
        <f t="shared" si="10"/>
        <v>319</v>
      </c>
      <c r="CB22" s="54">
        <f t="shared" si="10"/>
        <v>0</v>
      </c>
      <c r="CC22" s="54">
        <f t="shared" si="10"/>
        <v>0</v>
      </c>
      <c r="CD22" s="54">
        <f t="shared" si="10"/>
        <v>0</v>
      </c>
      <c r="CE22" s="54">
        <f t="shared" si="10"/>
        <v>0</v>
      </c>
      <c r="CF22" s="54">
        <f t="shared" si="10"/>
        <v>0</v>
      </c>
      <c r="CG22" s="54">
        <f t="shared" si="10"/>
        <v>0</v>
      </c>
      <c r="CH22" s="54">
        <f t="shared" si="10"/>
        <v>0</v>
      </c>
      <c r="CI22" s="54">
        <f t="shared" si="10"/>
        <v>0</v>
      </c>
      <c r="CJ22" s="54">
        <f t="shared" si="10"/>
        <v>0</v>
      </c>
      <c r="CK22" s="54">
        <f t="shared" si="10"/>
        <v>319</v>
      </c>
      <c r="CL22" s="54">
        <f t="shared" si="10"/>
        <v>0</v>
      </c>
      <c r="CM22" s="54">
        <f t="shared" si="10"/>
        <v>0</v>
      </c>
      <c r="CN22" s="54">
        <v>266</v>
      </c>
      <c r="CO22" s="54">
        <v>0</v>
      </c>
      <c r="CP22" s="54"/>
      <c r="CQ22" s="54"/>
      <c r="CR22" s="54"/>
      <c r="CS22" s="54"/>
      <c r="CT22" s="54"/>
      <c r="CU22" s="54"/>
      <c r="CV22" s="54"/>
      <c r="CW22" s="54"/>
      <c r="CX22" s="54">
        <v>266</v>
      </c>
      <c r="CY22" s="54">
        <v>0</v>
      </c>
      <c r="CZ22" s="52">
        <v>0</v>
      </c>
      <c r="DA22" s="54">
        <v>53</v>
      </c>
      <c r="DB22" s="54"/>
      <c r="DC22" s="54"/>
      <c r="DD22" s="54"/>
      <c r="DE22" s="54"/>
      <c r="DF22" s="54"/>
      <c r="DG22" s="54"/>
      <c r="DH22" s="54"/>
      <c r="DI22" s="54"/>
      <c r="DJ22" s="54"/>
      <c r="DK22" s="54">
        <v>53</v>
      </c>
      <c r="DL22" s="54">
        <v>0</v>
      </c>
      <c r="DM22" s="52">
        <v>0</v>
      </c>
      <c r="DN22" s="54">
        <f t="shared" si="11"/>
        <v>23.6</v>
      </c>
      <c r="DO22" s="54">
        <f t="shared" si="11"/>
        <v>4</v>
      </c>
      <c r="DP22" s="54">
        <f t="shared" si="11"/>
        <v>4</v>
      </c>
      <c r="DQ22" s="54">
        <f t="shared" si="11"/>
        <v>4</v>
      </c>
      <c r="DR22" s="54">
        <f t="shared" si="11"/>
        <v>0</v>
      </c>
      <c r="DS22" s="54">
        <f t="shared" si="11"/>
        <v>0</v>
      </c>
      <c r="DT22" s="54">
        <f t="shared" si="11"/>
        <v>0</v>
      </c>
      <c r="DU22" s="54">
        <f t="shared" si="11"/>
        <v>0</v>
      </c>
      <c r="DV22" s="54">
        <f t="shared" si="11"/>
        <v>0</v>
      </c>
      <c r="DW22" s="54">
        <f t="shared" si="11"/>
        <v>0</v>
      </c>
      <c r="DX22" s="54">
        <f t="shared" si="11"/>
        <v>19.6</v>
      </c>
      <c r="DY22" s="54">
        <f t="shared" si="11"/>
        <v>0</v>
      </c>
      <c r="DZ22" s="54">
        <f t="shared" si="11"/>
        <v>0</v>
      </c>
      <c r="EA22" s="54">
        <v>19.6</v>
      </c>
      <c r="EB22" s="54"/>
      <c r="EC22" s="54"/>
      <c r="ED22" s="54"/>
      <c r="EE22" s="54"/>
      <c r="EF22" s="54"/>
      <c r="EG22" s="54"/>
      <c r="EH22" s="54"/>
      <c r="EI22" s="54"/>
      <c r="EJ22" s="54"/>
      <c r="EK22" s="54">
        <v>19.6</v>
      </c>
      <c r="EL22" s="54"/>
      <c r="EM22" s="52"/>
      <c r="EN22" s="54">
        <v>4</v>
      </c>
      <c r="EO22" s="54">
        <v>4</v>
      </c>
      <c r="EP22" s="54">
        <v>4</v>
      </c>
      <c r="EQ22" s="54">
        <v>4</v>
      </c>
      <c r="ER22" s="54"/>
      <c r="ES22" s="54"/>
      <c r="ET22" s="54"/>
      <c r="EU22" s="54"/>
      <c r="EV22" s="54"/>
      <c r="EW22" s="54"/>
      <c r="EX22" s="58"/>
      <c r="EY22" s="54"/>
      <c r="EZ22" s="52"/>
      <c r="FA22" s="59"/>
      <c r="FB22" s="53">
        <v>16</v>
      </c>
      <c r="FC22" s="53" t="s">
        <v>91</v>
      </c>
      <c r="FD22" s="60">
        <f t="shared" si="12"/>
        <v>4966.6</v>
      </c>
      <c r="FE22" s="61">
        <f t="shared" si="12"/>
        <v>1035</v>
      </c>
      <c r="FF22" s="60">
        <f t="shared" si="12"/>
        <v>882</v>
      </c>
      <c r="FG22" s="60">
        <f t="shared" si="12"/>
        <v>882</v>
      </c>
      <c r="FH22" s="60">
        <f t="shared" si="12"/>
        <v>153</v>
      </c>
      <c r="FI22" s="60">
        <f t="shared" si="12"/>
        <v>153</v>
      </c>
      <c r="FJ22" s="60">
        <f t="shared" si="12"/>
        <v>0</v>
      </c>
      <c r="FK22" s="60">
        <f t="shared" si="12"/>
        <v>0</v>
      </c>
      <c r="FL22" s="60">
        <f t="shared" si="12"/>
        <v>0</v>
      </c>
      <c r="FM22" s="60">
        <f t="shared" si="12"/>
        <v>0</v>
      </c>
      <c r="FN22" s="60">
        <f t="shared" si="12"/>
        <v>3931.6</v>
      </c>
      <c r="FO22" s="60">
        <f t="shared" si="13"/>
        <v>4966.6</v>
      </c>
      <c r="FP22" s="62">
        <f t="shared" si="14"/>
        <v>285</v>
      </c>
      <c r="FQ22" s="60">
        <f t="shared" si="14"/>
        <v>1127</v>
      </c>
      <c r="FR22" s="59">
        <f t="shared" si="15"/>
        <v>0</v>
      </c>
      <c r="FS22" s="1">
        <v>5012</v>
      </c>
      <c r="FT22" s="63">
        <v>73.25653157786464</v>
      </c>
      <c r="FU22" s="168">
        <v>16</v>
      </c>
      <c r="FV22" s="168" t="s">
        <v>91</v>
      </c>
      <c r="FW22" s="165">
        <f t="shared" si="16"/>
        <v>100</v>
      </c>
      <c r="FX22" s="165">
        <f t="shared" si="17"/>
        <v>92.51802037611242</v>
      </c>
      <c r="FY22" s="165">
        <f t="shared" si="18"/>
        <v>79.16079410461884</v>
      </c>
      <c r="FZ22" s="165">
        <f t="shared" si="19"/>
        <v>20.839205895381145</v>
      </c>
      <c r="GA22" s="165">
        <f t="shared" si="20"/>
        <v>17.75862763258567</v>
      </c>
      <c r="GB22" s="165">
        <f t="shared" si="21"/>
        <v>17.75862763258567</v>
      </c>
      <c r="GC22" s="165">
        <f t="shared" si="22"/>
        <v>3.080578262795474</v>
      </c>
      <c r="GD22" s="166">
        <f t="shared" si="23"/>
        <v>0</v>
      </c>
      <c r="GE22" s="165">
        <f t="shared" si="24"/>
        <v>0</v>
      </c>
      <c r="GF22" s="167">
        <f t="shared" si="25"/>
        <v>99.09417398244216</v>
      </c>
      <c r="GG22" s="167">
        <f t="shared" si="26"/>
        <v>5.904262526754209</v>
      </c>
      <c r="GH22" s="167">
        <v>69</v>
      </c>
      <c r="GI22" s="207">
        <f t="shared" si="27"/>
        <v>10.160794104618844</v>
      </c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4"/>
      <c r="GV22" s="64"/>
      <c r="GW22" s="6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8">
      <c r="A23" s="52">
        <v>17</v>
      </c>
      <c r="B23" s="53" t="s">
        <v>92</v>
      </c>
      <c r="C23" s="52">
        <v>2118</v>
      </c>
      <c r="D23" s="54">
        <v>792.5</v>
      </c>
      <c r="E23" s="55">
        <f t="shared" si="0"/>
        <v>37.417374881964115</v>
      </c>
      <c r="F23" s="54">
        <v>2118</v>
      </c>
      <c r="G23" s="55">
        <f t="shared" si="1"/>
        <v>100</v>
      </c>
      <c r="H23" s="54">
        <v>542.3</v>
      </c>
      <c r="I23" s="55">
        <f t="shared" si="2"/>
        <v>25.60434372049103</v>
      </c>
      <c r="J23" s="54">
        <v>307.2</v>
      </c>
      <c r="K23" s="55">
        <f t="shared" si="3"/>
        <v>14.504249291784701</v>
      </c>
      <c r="L23" s="54">
        <v>307.2</v>
      </c>
      <c r="M23" s="55">
        <f t="shared" si="4"/>
        <v>14.504249291784701</v>
      </c>
      <c r="N23" s="54">
        <v>429.6</v>
      </c>
      <c r="O23" s="55">
        <f t="shared" si="5"/>
        <v>20.283286118980172</v>
      </c>
      <c r="P23" s="54">
        <v>144.7</v>
      </c>
      <c r="Q23" s="54">
        <v>179.9</v>
      </c>
      <c r="R23" s="54">
        <v>105</v>
      </c>
      <c r="S23" s="54"/>
      <c r="T23" s="55">
        <f t="shared" si="6"/>
        <v>0</v>
      </c>
      <c r="U23" s="54"/>
      <c r="V23" s="55">
        <f t="shared" si="7"/>
        <v>0</v>
      </c>
      <c r="W23" s="54">
        <v>1575.7</v>
      </c>
      <c r="X23" s="57">
        <f t="shared" si="8"/>
        <v>74.39565627950897</v>
      </c>
      <c r="Y23" s="56">
        <v>108</v>
      </c>
      <c r="Z23" s="48">
        <v>239</v>
      </c>
      <c r="AA23" s="54">
        <f t="shared" si="9"/>
        <v>1945</v>
      </c>
      <c r="AB23" s="54">
        <f t="shared" si="9"/>
        <v>518.3</v>
      </c>
      <c r="AC23" s="54">
        <f t="shared" si="9"/>
        <v>283.20000000000005</v>
      </c>
      <c r="AD23" s="54">
        <f t="shared" si="9"/>
        <v>283.20000000000005</v>
      </c>
      <c r="AE23" s="54">
        <f t="shared" si="9"/>
        <v>405.6</v>
      </c>
      <c r="AF23" s="54">
        <f t="shared" si="9"/>
        <v>144.70000000000002</v>
      </c>
      <c r="AG23" s="54">
        <f t="shared" si="9"/>
        <v>155.89999999999998</v>
      </c>
      <c r="AH23" s="54">
        <f t="shared" si="9"/>
        <v>105</v>
      </c>
      <c r="AI23" s="54">
        <f t="shared" si="9"/>
        <v>0</v>
      </c>
      <c r="AJ23" s="56">
        <f t="shared" si="9"/>
        <v>0</v>
      </c>
      <c r="AK23" s="56">
        <f t="shared" si="9"/>
        <v>1426.7</v>
      </c>
      <c r="AL23" s="56">
        <f t="shared" si="9"/>
        <v>84</v>
      </c>
      <c r="AM23" s="56">
        <f t="shared" si="9"/>
        <v>239</v>
      </c>
      <c r="AN23" s="54">
        <v>567.8</v>
      </c>
      <c r="AO23" s="54">
        <v>27.3</v>
      </c>
      <c r="AP23" s="54">
        <v>27.3</v>
      </c>
      <c r="AQ23" s="54">
        <v>27.3</v>
      </c>
      <c r="AR23" s="54">
        <v>27.3</v>
      </c>
      <c r="AS23" s="54">
        <v>27.3</v>
      </c>
      <c r="AT23" s="54"/>
      <c r="AU23" s="54"/>
      <c r="AV23" s="54"/>
      <c r="AW23" s="54"/>
      <c r="AX23" s="54">
        <v>540.5</v>
      </c>
      <c r="AY23" s="54">
        <v>60</v>
      </c>
      <c r="AZ23" s="52">
        <v>87</v>
      </c>
      <c r="BA23" s="54">
        <v>1063.9</v>
      </c>
      <c r="BB23" s="54">
        <v>348.7</v>
      </c>
      <c r="BC23" s="54">
        <v>113.6</v>
      </c>
      <c r="BD23" s="54">
        <v>113.6</v>
      </c>
      <c r="BE23" s="54">
        <v>295.1</v>
      </c>
      <c r="BF23" s="54">
        <v>117.4</v>
      </c>
      <c r="BG23" s="54">
        <v>137.7</v>
      </c>
      <c r="BH23" s="54">
        <v>40</v>
      </c>
      <c r="BI23" s="54"/>
      <c r="BJ23" s="54"/>
      <c r="BK23" s="54">
        <v>715.2</v>
      </c>
      <c r="BL23" s="54">
        <v>4</v>
      </c>
      <c r="BM23" s="52">
        <v>120</v>
      </c>
      <c r="BN23" s="54">
        <v>313.3</v>
      </c>
      <c r="BO23" s="54">
        <v>142.3</v>
      </c>
      <c r="BP23" s="54">
        <v>142.3</v>
      </c>
      <c r="BQ23" s="54">
        <v>142.3</v>
      </c>
      <c r="BR23" s="54">
        <v>83.2</v>
      </c>
      <c r="BS23" s="54"/>
      <c r="BT23" s="54">
        <v>18.2</v>
      </c>
      <c r="BU23" s="54">
        <v>65</v>
      </c>
      <c r="BV23" s="54"/>
      <c r="BW23" s="54"/>
      <c r="BX23" s="54">
        <v>171</v>
      </c>
      <c r="BY23" s="54">
        <v>20</v>
      </c>
      <c r="BZ23" s="52">
        <v>32</v>
      </c>
      <c r="CA23" s="54">
        <f t="shared" si="10"/>
        <v>164</v>
      </c>
      <c r="CB23" s="54">
        <f t="shared" si="10"/>
        <v>24</v>
      </c>
      <c r="CC23" s="54">
        <f t="shared" si="10"/>
        <v>24</v>
      </c>
      <c r="CD23" s="54">
        <f t="shared" si="10"/>
        <v>24</v>
      </c>
      <c r="CE23" s="54">
        <f t="shared" si="10"/>
        <v>24</v>
      </c>
      <c r="CF23" s="54">
        <f t="shared" si="10"/>
        <v>0</v>
      </c>
      <c r="CG23" s="54">
        <f t="shared" si="10"/>
        <v>24</v>
      </c>
      <c r="CH23" s="54">
        <f t="shared" si="10"/>
        <v>0</v>
      </c>
      <c r="CI23" s="54">
        <f t="shared" si="10"/>
        <v>0</v>
      </c>
      <c r="CJ23" s="54">
        <f t="shared" si="10"/>
        <v>0</v>
      </c>
      <c r="CK23" s="54">
        <f t="shared" si="10"/>
        <v>140</v>
      </c>
      <c r="CL23" s="54">
        <f t="shared" si="10"/>
        <v>24</v>
      </c>
      <c r="CM23" s="54">
        <f t="shared" si="10"/>
        <v>0</v>
      </c>
      <c r="CN23" s="54">
        <v>164</v>
      </c>
      <c r="CO23" s="54">
        <v>24</v>
      </c>
      <c r="CP23" s="54">
        <v>24</v>
      </c>
      <c r="CQ23" s="54">
        <v>24</v>
      </c>
      <c r="CR23" s="54">
        <v>24</v>
      </c>
      <c r="CS23" s="54"/>
      <c r="CT23" s="54">
        <v>24</v>
      </c>
      <c r="CU23" s="54"/>
      <c r="CV23" s="54"/>
      <c r="CW23" s="54"/>
      <c r="CX23" s="54">
        <v>140</v>
      </c>
      <c r="CY23" s="54">
        <v>24</v>
      </c>
      <c r="CZ23" s="52">
        <v>0</v>
      </c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2"/>
      <c r="DN23" s="54">
        <f t="shared" si="11"/>
        <v>9</v>
      </c>
      <c r="DO23" s="54">
        <f t="shared" si="11"/>
        <v>0</v>
      </c>
      <c r="DP23" s="54">
        <f t="shared" si="11"/>
        <v>0</v>
      </c>
      <c r="DQ23" s="54">
        <f t="shared" si="11"/>
        <v>0</v>
      </c>
      <c r="DR23" s="54">
        <f t="shared" si="11"/>
        <v>0</v>
      </c>
      <c r="DS23" s="54">
        <f t="shared" si="11"/>
        <v>0</v>
      </c>
      <c r="DT23" s="54">
        <f t="shared" si="11"/>
        <v>0</v>
      </c>
      <c r="DU23" s="54">
        <f t="shared" si="11"/>
        <v>0</v>
      </c>
      <c r="DV23" s="54">
        <f t="shared" si="11"/>
        <v>0</v>
      </c>
      <c r="DW23" s="54">
        <f t="shared" si="11"/>
        <v>0</v>
      </c>
      <c r="DX23" s="54">
        <f t="shared" si="11"/>
        <v>9</v>
      </c>
      <c r="DY23" s="54">
        <f t="shared" si="11"/>
        <v>0</v>
      </c>
      <c r="DZ23" s="54">
        <f t="shared" si="11"/>
        <v>0</v>
      </c>
      <c r="EA23" s="54">
        <v>9</v>
      </c>
      <c r="EB23" s="54"/>
      <c r="EC23" s="54"/>
      <c r="ED23" s="54"/>
      <c r="EE23" s="54"/>
      <c r="EF23" s="54"/>
      <c r="EG23" s="54"/>
      <c r="EH23" s="54"/>
      <c r="EI23" s="54"/>
      <c r="EJ23" s="54"/>
      <c r="EK23" s="54">
        <v>9</v>
      </c>
      <c r="EL23" s="54"/>
      <c r="EM23" s="52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8"/>
      <c r="EY23" s="54"/>
      <c r="EZ23" s="52"/>
      <c r="FA23" s="59"/>
      <c r="FB23" s="53">
        <v>17</v>
      </c>
      <c r="FC23" s="53" t="s">
        <v>92</v>
      </c>
      <c r="FD23" s="60">
        <f t="shared" si="12"/>
        <v>2118</v>
      </c>
      <c r="FE23" s="61">
        <f t="shared" si="12"/>
        <v>542.3</v>
      </c>
      <c r="FF23" s="60">
        <f t="shared" si="12"/>
        <v>307.20000000000005</v>
      </c>
      <c r="FG23" s="60">
        <f t="shared" si="12"/>
        <v>307.20000000000005</v>
      </c>
      <c r="FH23" s="60">
        <f t="shared" si="12"/>
        <v>429.6</v>
      </c>
      <c r="FI23" s="60">
        <f t="shared" si="12"/>
        <v>144.70000000000002</v>
      </c>
      <c r="FJ23" s="60">
        <f t="shared" si="12"/>
        <v>179.89999999999998</v>
      </c>
      <c r="FK23" s="60">
        <f t="shared" si="12"/>
        <v>105</v>
      </c>
      <c r="FL23" s="60">
        <f t="shared" si="12"/>
        <v>0</v>
      </c>
      <c r="FM23" s="60">
        <f t="shared" si="12"/>
        <v>0</v>
      </c>
      <c r="FN23" s="60">
        <f t="shared" si="12"/>
        <v>1575.7</v>
      </c>
      <c r="FO23" s="60">
        <f t="shared" si="13"/>
        <v>2118</v>
      </c>
      <c r="FP23" s="62">
        <f t="shared" si="14"/>
        <v>108</v>
      </c>
      <c r="FQ23" s="54">
        <f t="shared" si="14"/>
        <v>239</v>
      </c>
      <c r="FR23" s="59">
        <f t="shared" si="15"/>
        <v>0</v>
      </c>
      <c r="FS23" s="1">
        <v>2093</v>
      </c>
      <c r="FT23" s="63">
        <v>62.94145420207743</v>
      </c>
      <c r="FU23" s="168">
        <v>17</v>
      </c>
      <c r="FV23" s="168" t="s">
        <v>92</v>
      </c>
      <c r="FW23" s="165">
        <f t="shared" si="16"/>
        <v>100</v>
      </c>
      <c r="FX23" s="165">
        <f t="shared" si="17"/>
        <v>37.417374881964115</v>
      </c>
      <c r="FY23" s="165">
        <f t="shared" si="18"/>
        <v>74.39565627950897</v>
      </c>
      <c r="FZ23" s="165">
        <f t="shared" si="19"/>
        <v>25.60434372049103</v>
      </c>
      <c r="GA23" s="165">
        <f t="shared" si="20"/>
        <v>14.504249291784701</v>
      </c>
      <c r="GB23" s="165">
        <f t="shared" si="21"/>
        <v>14.504249291784701</v>
      </c>
      <c r="GC23" s="165">
        <f t="shared" si="22"/>
        <v>20.283286118980172</v>
      </c>
      <c r="GD23" s="166">
        <f t="shared" si="23"/>
        <v>0</v>
      </c>
      <c r="GE23" s="165">
        <f t="shared" si="24"/>
        <v>0</v>
      </c>
      <c r="GF23" s="167">
        <f t="shared" si="25"/>
        <v>101.19445771619685</v>
      </c>
      <c r="GG23" s="167">
        <f t="shared" si="26"/>
        <v>11.454202077431539</v>
      </c>
      <c r="GH23" s="167">
        <v>51</v>
      </c>
      <c r="GI23" s="207">
        <f t="shared" si="27"/>
        <v>23.39565627950897</v>
      </c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4"/>
      <c r="GV23" s="64"/>
      <c r="GW23" s="6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8">
      <c r="A24" s="52">
        <v>18</v>
      </c>
      <c r="B24" s="53" t="s">
        <v>93</v>
      </c>
      <c r="C24" s="52">
        <v>4070</v>
      </c>
      <c r="D24" s="54">
        <v>3890</v>
      </c>
      <c r="E24" s="55">
        <f t="shared" si="0"/>
        <v>95.57739557739558</v>
      </c>
      <c r="F24" s="54">
        <v>4070</v>
      </c>
      <c r="G24" s="55">
        <f t="shared" si="1"/>
        <v>100</v>
      </c>
      <c r="H24" s="54">
        <v>775</v>
      </c>
      <c r="I24" s="55">
        <f t="shared" si="2"/>
        <v>19.04176904176904</v>
      </c>
      <c r="J24" s="54">
        <v>473</v>
      </c>
      <c r="K24" s="55">
        <f t="shared" si="3"/>
        <v>11.621621621621623</v>
      </c>
      <c r="L24" s="54">
        <v>473</v>
      </c>
      <c r="M24" s="55">
        <f t="shared" si="4"/>
        <v>11.621621621621623</v>
      </c>
      <c r="N24" s="54">
        <v>302</v>
      </c>
      <c r="O24" s="55">
        <f t="shared" si="5"/>
        <v>7.42014742014742</v>
      </c>
      <c r="P24" s="54">
        <v>112</v>
      </c>
      <c r="Q24" s="54"/>
      <c r="R24" s="54">
        <v>190</v>
      </c>
      <c r="S24" s="54"/>
      <c r="T24" s="55">
        <f t="shared" si="6"/>
        <v>0</v>
      </c>
      <c r="U24" s="54"/>
      <c r="V24" s="55">
        <f t="shared" si="7"/>
        <v>0</v>
      </c>
      <c r="W24" s="54">
        <v>3295</v>
      </c>
      <c r="X24" s="57">
        <f t="shared" si="8"/>
        <v>80.95823095823096</v>
      </c>
      <c r="Y24" s="56">
        <v>40</v>
      </c>
      <c r="Z24" s="48">
        <v>400</v>
      </c>
      <c r="AA24" s="54">
        <f t="shared" si="9"/>
        <v>3988</v>
      </c>
      <c r="AB24" s="54">
        <f t="shared" si="9"/>
        <v>775</v>
      </c>
      <c r="AC24" s="54">
        <f t="shared" si="9"/>
        <v>473</v>
      </c>
      <c r="AD24" s="54">
        <f t="shared" si="9"/>
        <v>473</v>
      </c>
      <c r="AE24" s="54">
        <f t="shared" si="9"/>
        <v>302</v>
      </c>
      <c r="AF24" s="54">
        <f t="shared" si="9"/>
        <v>112</v>
      </c>
      <c r="AG24" s="54">
        <f t="shared" si="9"/>
        <v>0</v>
      </c>
      <c r="AH24" s="54">
        <f t="shared" si="9"/>
        <v>190</v>
      </c>
      <c r="AI24" s="54">
        <f t="shared" si="9"/>
        <v>0</v>
      </c>
      <c r="AJ24" s="56">
        <f t="shared" si="9"/>
        <v>0</v>
      </c>
      <c r="AK24" s="56">
        <f t="shared" si="9"/>
        <v>3213</v>
      </c>
      <c r="AL24" s="56">
        <f t="shared" si="9"/>
        <v>40</v>
      </c>
      <c r="AM24" s="56">
        <f t="shared" si="9"/>
        <v>400</v>
      </c>
      <c r="AN24" s="54">
        <v>724.4</v>
      </c>
      <c r="AO24" s="54">
        <v>160</v>
      </c>
      <c r="AP24" s="54">
        <v>130</v>
      </c>
      <c r="AQ24" s="54">
        <v>130</v>
      </c>
      <c r="AR24" s="54">
        <v>30</v>
      </c>
      <c r="AS24" s="54"/>
      <c r="AT24" s="54"/>
      <c r="AU24" s="54">
        <v>30</v>
      </c>
      <c r="AV24" s="54"/>
      <c r="AW24" s="54"/>
      <c r="AX24" s="54">
        <v>564.4</v>
      </c>
      <c r="AY24" s="54">
        <v>0</v>
      </c>
      <c r="AZ24" s="52">
        <v>60</v>
      </c>
      <c r="BA24" s="54">
        <v>2348</v>
      </c>
      <c r="BB24" s="54">
        <v>330</v>
      </c>
      <c r="BC24" s="54">
        <v>88</v>
      </c>
      <c r="BD24" s="54">
        <v>88</v>
      </c>
      <c r="BE24" s="54">
        <v>242</v>
      </c>
      <c r="BF24" s="54">
        <v>112</v>
      </c>
      <c r="BG24" s="54"/>
      <c r="BH24" s="54">
        <v>130</v>
      </c>
      <c r="BI24" s="54"/>
      <c r="BJ24" s="54"/>
      <c r="BK24" s="54">
        <v>2018</v>
      </c>
      <c r="BL24" s="54"/>
      <c r="BM24" s="52">
        <v>290</v>
      </c>
      <c r="BN24" s="54">
        <v>915.6</v>
      </c>
      <c r="BO24" s="54">
        <v>285</v>
      </c>
      <c r="BP24" s="54">
        <v>255</v>
      </c>
      <c r="BQ24" s="54">
        <v>255</v>
      </c>
      <c r="BR24" s="54">
        <v>30</v>
      </c>
      <c r="BS24" s="54"/>
      <c r="BT24" s="54"/>
      <c r="BU24" s="54">
        <v>30</v>
      </c>
      <c r="BV24" s="54"/>
      <c r="BW24" s="54"/>
      <c r="BX24" s="54">
        <v>630.6</v>
      </c>
      <c r="BY24" s="54">
        <v>40</v>
      </c>
      <c r="BZ24" s="52">
        <v>50</v>
      </c>
      <c r="CA24" s="54">
        <f t="shared" si="10"/>
        <v>82</v>
      </c>
      <c r="CB24" s="54">
        <f t="shared" si="10"/>
        <v>0</v>
      </c>
      <c r="CC24" s="54">
        <f t="shared" si="10"/>
        <v>0</v>
      </c>
      <c r="CD24" s="54">
        <f t="shared" si="10"/>
        <v>0</v>
      </c>
      <c r="CE24" s="54">
        <f t="shared" si="10"/>
        <v>0</v>
      </c>
      <c r="CF24" s="54">
        <f t="shared" si="10"/>
        <v>0</v>
      </c>
      <c r="CG24" s="54">
        <f t="shared" si="10"/>
        <v>0</v>
      </c>
      <c r="CH24" s="54">
        <f t="shared" si="10"/>
        <v>0</v>
      </c>
      <c r="CI24" s="54">
        <f t="shared" si="10"/>
        <v>0</v>
      </c>
      <c r="CJ24" s="54">
        <f t="shared" si="10"/>
        <v>0</v>
      </c>
      <c r="CK24" s="54">
        <f t="shared" si="10"/>
        <v>82</v>
      </c>
      <c r="CL24" s="54">
        <f t="shared" si="10"/>
        <v>0</v>
      </c>
      <c r="CM24" s="54">
        <f t="shared" si="10"/>
        <v>0</v>
      </c>
      <c r="CN24" s="54">
        <v>82</v>
      </c>
      <c r="CO24" s="54"/>
      <c r="CP24" s="54"/>
      <c r="CQ24" s="54"/>
      <c r="CR24" s="54"/>
      <c r="CS24" s="54"/>
      <c r="CT24" s="54"/>
      <c r="CU24" s="54"/>
      <c r="CV24" s="54"/>
      <c r="CW24" s="54"/>
      <c r="CX24" s="54">
        <v>82</v>
      </c>
      <c r="CY24" s="54">
        <v>0</v>
      </c>
      <c r="CZ24" s="52">
        <v>0</v>
      </c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2"/>
      <c r="DN24" s="54">
        <f t="shared" si="11"/>
        <v>0</v>
      </c>
      <c r="DO24" s="54">
        <f t="shared" si="11"/>
        <v>0</v>
      </c>
      <c r="DP24" s="54">
        <f t="shared" si="11"/>
        <v>0</v>
      </c>
      <c r="DQ24" s="54">
        <f t="shared" si="11"/>
        <v>0</v>
      </c>
      <c r="DR24" s="54">
        <f t="shared" si="11"/>
        <v>0</v>
      </c>
      <c r="DS24" s="54">
        <f t="shared" si="11"/>
        <v>0</v>
      </c>
      <c r="DT24" s="54">
        <f t="shared" si="11"/>
        <v>0</v>
      </c>
      <c r="DU24" s="54">
        <f t="shared" si="11"/>
        <v>0</v>
      </c>
      <c r="DV24" s="54">
        <f t="shared" si="11"/>
        <v>0</v>
      </c>
      <c r="DW24" s="54">
        <f t="shared" si="11"/>
        <v>0</v>
      </c>
      <c r="DX24" s="54">
        <f t="shared" si="11"/>
        <v>0</v>
      </c>
      <c r="DY24" s="54">
        <f t="shared" si="11"/>
        <v>0</v>
      </c>
      <c r="DZ24" s="54">
        <f t="shared" si="11"/>
        <v>0</v>
      </c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2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8"/>
      <c r="EY24" s="54"/>
      <c r="EZ24" s="52"/>
      <c r="FA24" s="59"/>
      <c r="FB24" s="53">
        <v>18</v>
      </c>
      <c r="FC24" s="53" t="s">
        <v>93</v>
      </c>
      <c r="FD24" s="60">
        <f t="shared" si="12"/>
        <v>4070</v>
      </c>
      <c r="FE24" s="61">
        <f t="shared" si="12"/>
        <v>775</v>
      </c>
      <c r="FF24" s="60">
        <f t="shared" si="12"/>
        <v>473</v>
      </c>
      <c r="FG24" s="60">
        <f t="shared" si="12"/>
        <v>473</v>
      </c>
      <c r="FH24" s="60">
        <f t="shared" si="12"/>
        <v>302</v>
      </c>
      <c r="FI24" s="60">
        <f t="shared" si="12"/>
        <v>112</v>
      </c>
      <c r="FJ24" s="60">
        <f t="shared" si="12"/>
        <v>0</v>
      </c>
      <c r="FK24" s="60">
        <f t="shared" si="12"/>
        <v>190</v>
      </c>
      <c r="FL24" s="60">
        <f t="shared" si="12"/>
        <v>0</v>
      </c>
      <c r="FM24" s="60">
        <f t="shared" si="12"/>
        <v>0</v>
      </c>
      <c r="FN24" s="60">
        <f t="shared" si="12"/>
        <v>3295</v>
      </c>
      <c r="FO24" s="60">
        <f t="shared" si="13"/>
        <v>4070</v>
      </c>
      <c r="FP24" s="62">
        <f t="shared" si="14"/>
        <v>40</v>
      </c>
      <c r="FQ24" s="54">
        <f t="shared" si="14"/>
        <v>400</v>
      </c>
      <c r="FR24" s="59">
        <f t="shared" si="15"/>
        <v>0</v>
      </c>
      <c r="FS24" s="1">
        <v>4070</v>
      </c>
      <c r="FT24" s="63">
        <v>73.46437346437347</v>
      </c>
      <c r="FU24" s="168">
        <v>18</v>
      </c>
      <c r="FV24" s="168" t="s">
        <v>93</v>
      </c>
      <c r="FW24" s="165">
        <f t="shared" si="16"/>
        <v>100</v>
      </c>
      <c r="FX24" s="165">
        <f t="shared" si="17"/>
        <v>95.57739557739558</v>
      </c>
      <c r="FY24" s="165">
        <f t="shared" si="18"/>
        <v>80.95823095823096</v>
      </c>
      <c r="FZ24" s="165">
        <f t="shared" si="19"/>
        <v>19.04176904176904</v>
      </c>
      <c r="GA24" s="165">
        <f t="shared" si="20"/>
        <v>11.621621621621623</v>
      </c>
      <c r="GB24" s="165">
        <f t="shared" si="21"/>
        <v>11.621621621621623</v>
      </c>
      <c r="GC24" s="165">
        <f t="shared" si="22"/>
        <v>7.42014742014742</v>
      </c>
      <c r="GD24" s="166">
        <f t="shared" si="23"/>
        <v>0</v>
      </c>
      <c r="GE24" s="165">
        <f t="shared" si="24"/>
        <v>0</v>
      </c>
      <c r="GF24" s="167">
        <f t="shared" si="25"/>
        <v>100</v>
      </c>
      <c r="GG24" s="167">
        <f t="shared" si="26"/>
        <v>7.49385749385749</v>
      </c>
      <c r="GH24" s="167">
        <v>73</v>
      </c>
      <c r="GI24" s="207">
        <f t="shared" si="27"/>
        <v>7.958230958230956</v>
      </c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4"/>
      <c r="GV24" s="64"/>
      <c r="GW24" s="6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8">
      <c r="A25" s="52">
        <v>19</v>
      </c>
      <c r="B25" s="53" t="s">
        <v>94</v>
      </c>
      <c r="C25" s="65">
        <v>5236</v>
      </c>
      <c r="D25" s="54">
        <v>4343.2</v>
      </c>
      <c r="E25" s="55">
        <f t="shared" si="0"/>
        <v>88.63673469387756</v>
      </c>
      <c r="F25" s="54">
        <v>4900</v>
      </c>
      <c r="G25" s="55">
        <f t="shared" si="1"/>
        <v>93.58288770053476</v>
      </c>
      <c r="H25" s="54">
        <v>1120</v>
      </c>
      <c r="I25" s="55">
        <f t="shared" si="2"/>
        <v>22.857142857142858</v>
      </c>
      <c r="J25" s="54">
        <v>976</v>
      </c>
      <c r="K25" s="55">
        <f t="shared" si="3"/>
        <v>19.918367346938776</v>
      </c>
      <c r="L25" s="54">
        <v>805</v>
      </c>
      <c r="M25" s="55">
        <f t="shared" si="4"/>
        <v>16.428571428571427</v>
      </c>
      <c r="N25" s="54">
        <v>370.4</v>
      </c>
      <c r="O25" s="55">
        <f t="shared" si="5"/>
        <v>7.559183673469387</v>
      </c>
      <c r="P25" s="54">
        <v>370.4</v>
      </c>
      <c r="Q25" s="54"/>
      <c r="R25" s="54"/>
      <c r="S25" s="54">
        <v>0</v>
      </c>
      <c r="T25" s="55">
        <f t="shared" si="6"/>
        <v>0</v>
      </c>
      <c r="U25" s="54"/>
      <c r="V25" s="55">
        <f t="shared" si="7"/>
        <v>0</v>
      </c>
      <c r="W25" s="54">
        <v>3780</v>
      </c>
      <c r="X25" s="57">
        <f t="shared" si="8"/>
        <v>77.14285714285715</v>
      </c>
      <c r="Y25" s="56">
        <v>36</v>
      </c>
      <c r="Z25" s="48">
        <v>554.8</v>
      </c>
      <c r="AA25" s="54">
        <f t="shared" si="9"/>
        <v>4479.7</v>
      </c>
      <c r="AB25" s="54">
        <f t="shared" si="9"/>
        <v>1080</v>
      </c>
      <c r="AC25" s="54">
        <f t="shared" si="9"/>
        <v>936</v>
      </c>
      <c r="AD25" s="54">
        <f t="shared" si="9"/>
        <v>775</v>
      </c>
      <c r="AE25" s="54">
        <f t="shared" si="9"/>
        <v>370.4</v>
      </c>
      <c r="AF25" s="54">
        <f t="shared" si="9"/>
        <v>370.4</v>
      </c>
      <c r="AG25" s="54">
        <f t="shared" si="9"/>
        <v>0</v>
      </c>
      <c r="AH25" s="54">
        <f t="shared" si="9"/>
        <v>0</v>
      </c>
      <c r="AI25" s="54">
        <f t="shared" si="9"/>
        <v>0</v>
      </c>
      <c r="AJ25" s="56">
        <f t="shared" si="9"/>
        <v>0</v>
      </c>
      <c r="AK25" s="56">
        <f t="shared" si="9"/>
        <v>3399.7000000000003</v>
      </c>
      <c r="AL25" s="56">
        <f t="shared" si="9"/>
        <v>36</v>
      </c>
      <c r="AM25" s="56">
        <f t="shared" si="9"/>
        <v>551.8</v>
      </c>
      <c r="AN25" s="54">
        <v>860.8</v>
      </c>
      <c r="AO25" s="54">
        <v>334.5</v>
      </c>
      <c r="AP25" s="54">
        <v>292.5</v>
      </c>
      <c r="AQ25" s="54">
        <v>132.5</v>
      </c>
      <c r="AR25" s="54">
        <v>247</v>
      </c>
      <c r="AS25" s="54">
        <v>247</v>
      </c>
      <c r="AT25" s="54"/>
      <c r="AU25" s="54"/>
      <c r="AV25" s="54"/>
      <c r="AW25" s="54"/>
      <c r="AX25" s="54">
        <v>526.3</v>
      </c>
      <c r="AY25" s="54">
        <v>0</v>
      </c>
      <c r="AZ25" s="52">
        <v>225</v>
      </c>
      <c r="BA25" s="54">
        <v>2672.9</v>
      </c>
      <c r="BB25" s="54">
        <v>346.4</v>
      </c>
      <c r="BC25" s="54">
        <v>255.4</v>
      </c>
      <c r="BD25" s="54">
        <v>255.4</v>
      </c>
      <c r="BE25" s="54">
        <v>40.4</v>
      </c>
      <c r="BF25" s="54">
        <v>40.4</v>
      </c>
      <c r="BG25" s="54"/>
      <c r="BH25" s="54"/>
      <c r="BI25" s="54">
        <v>0</v>
      </c>
      <c r="BJ25" s="54"/>
      <c r="BK25" s="54">
        <v>2326.5</v>
      </c>
      <c r="BL25" s="54">
        <v>35</v>
      </c>
      <c r="BM25" s="52">
        <v>326.8</v>
      </c>
      <c r="BN25" s="54">
        <v>946</v>
      </c>
      <c r="BO25" s="54">
        <v>399.1</v>
      </c>
      <c r="BP25" s="54">
        <v>388.1</v>
      </c>
      <c r="BQ25" s="54">
        <v>387.1</v>
      </c>
      <c r="BR25" s="54">
        <v>83</v>
      </c>
      <c r="BS25" s="54">
        <v>83</v>
      </c>
      <c r="BT25" s="54"/>
      <c r="BU25" s="54"/>
      <c r="BV25" s="54">
        <v>0</v>
      </c>
      <c r="BW25" s="54"/>
      <c r="BX25" s="54">
        <v>546.9</v>
      </c>
      <c r="BY25" s="54">
        <v>1</v>
      </c>
      <c r="BZ25" s="52">
        <v>0</v>
      </c>
      <c r="CA25" s="54">
        <f aca="true" t="shared" si="28" ref="CA25:CD31">SUM(CN25,DA25)</f>
        <v>420.3</v>
      </c>
      <c r="CB25" s="54">
        <v>40</v>
      </c>
      <c r="CC25" s="54">
        <v>40</v>
      </c>
      <c r="CD25" s="54">
        <v>30</v>
      </c>
      <c r="CE25" s="54">
        <f aca="true" t="shared" si="29" ref="CE25:CI31">SUM(CR25,DE25)</f>
        <v>0</v>
      </c>
      <c r="CF25" s="54">
        <f t="shared" si="29"/>
        <v>0</v>
      </c>
      <c r="CG25" s="54">
        <f t="shared" si="29"/>
        <v>0</v>
      </c>
      <c r="CH25" s="54">
        <f t="shared" si="29"/>
        <v>0</v>
      </c>
      <c r="CI25" s="54">
        <v>0</v>
      </c>
      <c r="CJ25" s="54">
        <f aca="true" t="shared" si="30" ref="CJ25:CK31">SUM(CW25,DJ25)</f>
        <v>0</v>
      </c>
      <c r="CK25" s="54">
        <v>380.3</v>
      </c>
      <c r="CL25" s="54">
        <f aca="true" t="shared" si="31" ref="CL25:CM32">SUM(CY25,DL25)</f>
        <v>0</v>
      </c>
      <c r="CM25" s="54">
        <f t="shared" si="31"/>
        <v>3</v>
      </c>
      <c r="CN25" s="54">
        <v>322</v>
      </c>
      <c r="CO25" s="54">
        <v>40</v>
      </c>
      <c r="CP25" s="54">
        <v>40</v>
      </c>
      <c r="CQ25" s="54">
        <v>30</v>
      </c>
      <c r="CR25" s="54"/>
      <c r="CS25" s="54"/>
      <c r="CT25" s="54"/>
      <c r="CU25" s="54"/>
      <c r="CV25" s="54">
        <v>10</v>
      </c>
      <c r="CW25" s="54"/>
      <c r="CX25" s="54">
        <v>282</v>
      </c>
      <c r="CY25" s="54">
        <v>0</v>
      </c>
      <c r="CZ25" s="52">
        <v>3</v>
      </c>
      <c r="DA25" s="54">
        <v>98.3</v>
      </c>
      <c r="DB25" s="54"/>
      <c r="DC25" s="54"/>
      <c r="DD25" s="54"/>
      <c r="DE25" s="54"/>
      <c r="DF25" s="54"/>
      <c r="DG25" s="54"/>
      <c r="DH25" s="54"/>
      <c r="DI25" s="54"/>
      <c r="DJ25" s="54"/>
      <c r="DK25" s="54">
        <v>98.3</v>
      </c>
      <c r="DL25" s="54">
        <v>0</v>
      </c>
      <c r="DM25" s="52">
        <v>0</v>
      </c>
      <c r="DN25" s="54">
        <f t="shared" si="11"/>
        <v>0</v>
      </c>
      <c r="DO25" s="54">
        <f t="shared" si="11"/>
        <v>0</v>
      </c>
      <c r="DP25" s="54">
        <f t="shared" si="11"/>
        <v>0</v>
      </c>
      <c r="DQ25" s="54">
        <f t="shared" si="11"/>
        <v>0</v>
      </c>
      <c r="DR25" s="54">
        <f t="shared" si="11"/>
        <v>0</v>
      </c>
      <c r="DS25" s="54">
        <f t="shared" si="11"/>
        <v>0</v>
      </c>
      <c r="DT25" s="54">
        <f t="shared" si="11"/>
        <v>0</v>
      </c>
      <c r="DU25" s="54">
        <f t="shared" si="11"/>
        <v>0</v>
      </c>
      <c r="DV25" s="54">
        <f t="shared" si="11"/>
        <v>0</v>
      </c>
      <c r="DW25" s="54">
        <f t="shared" si="11"/>
        <v>0</v>
      </c>
      <c r="DX25" s="54">
        <f t="shared" si="11"/>
        <v>0</v>
      </c>
      <c r="DY25" s="54">
        <f t="shared" si="11"/>
        <v>0</v>
      </c>
      <c r="DZ25" s="54">
        <f t="shared" si="11"/>
        <v>0</v>
      </c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2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8"/>
      <c r="EY25" s="54"/>
      <c r="EZ25" s="52"/>
      <c r="FA25" s="59"/>
      <c r="FB25" s="53">
        <v>19</v>
      </c>
      <c r="FC25" s="53" t="s">
        <v>94</v>
      </c>
      <c r="FD25" s="60">
        <f t="shared" si="12"/>
        <v>4900</v>
      </c>
      <c r="FE25" s="61">
        <f t="shared" si="12"/>
        <v>1120</v>
      </c>
      <c r="FF25" s="60">
        <f t="shared" si="12"/>
        <v>976</v>
      </c>
      <c r="FG25" s="60">
        <f t="shared" si="12"/>
        <v>805</v>
      </c>
      <c r="FH25" s="60">
        <f t="shared" si="12"/>
        <v>370.4</v>
      </c>
      <c r="FI25" s="60">
        <f t="shared" si="12"/>
        <v>370.4</v>
      </c>
      <c r="FJ25" s="60">
        <f t="shared" si="12"/>
        <v>0</v>
      </c>
      <c r="FK25" s="60">
        <f t="shared" si="12"/>
        <v>0</v>
      </c>
      <c r="FL25" s="60">
        <f t="shared" si="12"/>
        <v>0</v>
      </c>
      <c r="FM25" s="60">
        <f t="shared" si="12"/>
        <v>0</v>
      </c>
      <c r="FN25" s="60">
        <f t="shared" si="12"/>
        <v>3780.0000000000005</v>
      </c>
      <c r="FO25" s="60">
        <f t="shared" si="13"/>
        <v>4900</v>
      </c>
      <c r="FP25" s="62">
        <f t="shared" si="14"/>
        <v>36</v>
      </c>
      <c r="FQ25" s="54">
        <f t="shared" si="14"/>
        <v>554.8</v>
      </c>
      <c r="FR25" s="59">
        <f t="shared" si="15"/>
        <v>0</v>
      </c>
      <c r="FS25" s="1">
        <v>5440</v>
      </c>
      <c r="FT25" s="63">
        <v>77</v>
      </c>
      <c r="FU25" s="168">
        <v>19</v>
      </c>
      <c r="FV25" s="168" t="s">
        <v>94</v>
      </c>
      <c r="FW25" s="165">
        <f t="shared" si="16"/>
        <v>93.58288770053476</v>
      </c>
      <c r="FX25" s="165">
        <f t="shared" si="17"/>
        <v>88.63673469387756</v>
      </c>
      <c r="FY25" s="165">
        <f t="shared" si="18"/>
        <v>77.14285714285715</v>
      </c>
      <c r="FZ25" s="165">
        <f t="shared" si="19"/>
        <v>22.857142857142858</v>
      </c>
      <c r="GA25" s="165">
        <f t="shared" si="20"/>
        <v>19.918367346938776</v>
      </c>
      <c r="GB25" s="165">
        <f t="shared" si="21"/>
        <v>16.428571428571427</v>
      </c>
      <c r="GC25" s="165">
        <f t="shared" si="22"/>
        <v>7.559183673469387</v>
      </c>
      <c r="GD25" s="166">
        <f t="shared" si="23"/>
        <v>0</v>
      </c>
      <c r="GE25" s="165">
        <f t="shared" si="24"/>
        <v>0</v>
      </c>
      <c r="GF25" s="167">
        <f t="shared" si="25"/>
        <v>90.07352941176471</v>
      </c>
      <c r="GG25" s="167">
        <f t="shared" si="26"/>
        <v>0.142857142857153</v>
      </c>
      <c r="GH25" s="167">
        <v>67</v>
      </c>
      <c r="GI25" s="207">
        <f t="shared" si="27"/>
        <v>10.142857142857153</v>
      </c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4"/>
      <c r="GV25" s="64"/>
      <c r="GW25" s="6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8">
      <c r="A26" s="52">
        <v>20</v>
      </c>
      <c r="B26" s="53" t="s">
        <v>95</v>
      </c>
      <c r="C26" s="52">
        <v>2168</v>
      </c>
      <c r="D26" s="54">
        <v>1856.8</v>
      </c>
      <c r="E26" s="55">
        <f t="shared" si="0"/>
        <v>83.31314219051465</v>
      </c>
      <c r="F26" s="54">
        <v>2228.7</v>
      </c>
      <c r="G26" s="55">
        <f t="shared" si="1"/>
        <v>102.79981549815497</v>
      </c>
      <c r="H26" s="54">
        <v>506.7</v>
      </c>
      <c r="I26" s="55">
        <f t="shared" si="2"/>
        <v>22.735226813837663</v>
      </c>
      <c r="J26" s="54">
        <v>296.2</v>
      </c>
      <c r="K26" s="55">
        <f t="shared" si="3"/>
        <v>13.290258895320143</v>
      </c>
      <c r="L26" s="54">
        <v>296.2</v>
      </c>
      <c r="M26" s="55">
        <f t="shared" si="4"/>
        <v>13.290258895320143</v>
      </c>
      <c r="N26" s="54">
        <v>210.5</v>
      </c>
      <c r="O26" s="55">
        <f t="shared" si="5"/>
        <v>9.444967918517522</v>
      </c>
      <c r="P26" s="54">
        <v>210.5</v>
      </c>
      <c r="Q26" s="54"/>
      <c r="R26" s="54"/>
      <c r="S26" s="54"/>
      <c r="T26" s="55">
        <f t="shared" si="6"/>
        <v>0</v>
      </c>
      <c r="U26" s="54"/>
      <c r="V26" s="55">
        <f t="shared" si="7"/>
        <v>0</v>
      </c>
      <c r="W26" s="54">
        <v>1722</v>
      </c>
      <c r="X26" s="57">
        <f t="shared" si="8"/>
        <v>77.26477318616234</v>
      </c>
      <c r="Y26" s="56">
        <v>0</v>
      </c>
      <c r="Z26" s="48">
        <v>150</v>
      </c>
      <c r="AA26" s="54">
        <f t="shared" si="9"/>
        <v>2086</v>
      </c>
      <c r="AB26" s="54">
        <f t="shared" si="9"/>
        <v>506.7</v>
      </c>
      <c r="AC26" s="54">
        <f t="shared" si="9"/>
        <v>296.2</v>
      </c>
      <c r="AD26" s="54">
        <f t="shared" si="9"/>
        <v>296.2</v>
      </c>
      <c r="AE26" s="54">
        <f t="shared" si="9"/>
        <v>210.5</v>
      </c>
      <c r="AF26" s="54">
        <f t="shared" si="9"/>
        <v>210.5</v>
      </c>
      <c r="AG26" s="54">
        <f t="shared" si="9"/>
        <v>0</v>
      </c>
      <c r="AH26" s="54">
        <f t="shared" si="9"/>
        <v>0</v>
      </c>
      <c r="AI26" s="54">
        <f aca="true" t="shared" si="32" ref="AI26:AM31">SUM(AV26,BI26,BV26)</f>
        <v>0</v>
      </c>
      <c r="AJ26" s="56">
        <f t="shared" si="32"/>
        <v>0</v>
      </c>
      <c r="AK26" s="56">
        <f t="shared" si="32"/>
        <v>1579.3</v>
      </c>
      <c r="AL26" s="56">
        <f t="shared" si="32"/>
        <v>0</v>
      </c>
      <c r="AM26" s="56">
        <f t="shared" si="32"/>
        <v>140</v>
      </c>
      <c r="AN26" s="54">
        <v>483.2</v>
      </c>
      <c r="AO26" s="54">
        <v>0</v>
      </c>
      <c r="AP26" s="54"/>
      <c r="AQ26" s="54"/>
      <c r="AR26" s="54"/>
      <c r="AS26" s="54"/>
      <c r="AT26" s="54"/>
      <c r="AU26" s="54"/>
      <c r="AV26" s="54"/>
      <c r="AW26" s="54"/>
      <c r="AX26" s="54">
        <v>483.2</v>
      </c>
      <c r="AY26" s="54">
        <v>0</v>
      </c>
      <c r="AZ26" s="52">
        <v>10</v>
      </c>
      <c r="BA26" s="54">
        <v>1173.8</v>
      </c>
      <c r="BB26" s="54">
        <v>212.7</v>
      </c>
      <c r="BC26" s="54">
        <v>2.2</v>
      </c>
      <c r="BD26" s="54">
        <v>2.2</v>
      </c>
      <c r="BE26" s="54">
        <v>210.5</v>
      </c>
      <c r="BF26" s="54">
        <v>210.5</v>
      </c>
      <c r="BG26" s="54"/>
      <c r="BH26" s="54"/>
      <c r="BI26" s="54"/>
      <c r="BJ26" s="54"/>
      <c r="BK26" s="54">
        <v>961.1</v>
      </c>
      <c r="BL26" s="54">
        <v>0</v>
      </c>
      <c r="BM26" s="52">
        <v>120</v>
      </c>
      <c r="BN26" s="54">
        <v>429</v>
      </c>
      <c r="BO26" s="54">
        <v>294</v>
      </c>
      <c r="BP26" s="54">
        <v>294</v>
      </c>
      <c r="BQ26" s="54">
        <v>294</v>
      </c>
      <c r="BR26" s="54"/>
      <c r="BS26" s="54"/>
      <c r="BT26" s="54"/>
      <c r="BU26" s="54"/>
      <c r="BV26" s="54"/>
      <c r="BW26" s="54"/>
      <c r="BX26" s="54">
        <v>135</v>
      </c>
      <c r="BY26" s="54">
        <v>0</v>
      </c>
      <c r="BZ26" s="52">
        <v>10</v>
      </c>
      <c r="CA26" s="54">
        <f t="shared" si="28"/>
        <v>142.7</v>
      </c>
      <c r="CB26" s="54">
        <f t="shared" si="28"/>
        <v>0</v>
      </c>
      <c r="CC26" s="54">
        <f t="shared" si="28"/>
        <v>0</v>
      </c>
      <c r="CD26" s="54">
        <f t="shared" si="28"/>
        <v>0</v>
      </c>
      <c r="CE26" s="54">
        <f t="shared" si="29"/>
        <v>0</v>
      </c>
      <c r="CF26" s="54">
        <f t="shared" si="29"/>
        <v>0</v>
      </c>
      <c r="CG26" s="54">
        <f t="shared" si="29"/>
        <v>0</v>
      </c>
      <c r="CH26" s="54">
        <f t="shared" si="29"/>
        <v>0</v>
      </c>
      <c r="CI26" s="54">
        <f t="shared" si="29"/>
        <v>0</v>
      </c>
      <c r="CJ26" s="54">
        <f t="shared" si="30"/>
        <v>0</v>
      </c>
      <c r="CK26" s="54">
        <f t="shared" si="30"/>
        <v>142.7</v>
      </c>
      <c r="CL26" s="54">
        <f t="shared" si="31"/>
        <v>0</v>
      </c>
      <c r="CM26" s="54">
        <f t="shared" si="31"/>
        <v>10</v>
      </c>
      <c r="CN26" s="54">
        <v>142.7</v>
      </c>
      <c r="CO26" s="54">
        <v>0</v>
      </c>
      <c r="CP26" s="54"/>
      <c r="CQ26" s="54"/>
      <c r="CR26" s="54"/>
      <c r="CS26" s="54"/>
      <c r="CT26" s="54"/>
      <c r="CU26" s="54"/>
      <c r="CV26" s="54"/>
      <c r="CW26" s="54"/>
      <c r="CX26" s="54">
        <v>142.7</v>
      </c>
      <c r="CY26" s="54">
        <v>0</v>
      </c>
      <c r="CZ26" s="52">
        <v>10</v>
      </c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2"/>
      <c r="DN26" s="54">
        <f t="shared" si="11"/>
        <v>0</v>
      </c>
      <c r="DO26" s="54">
        <f t="shared" si="11"/>
        <v>0</v>
      </c>
      <c r="DP26" s="54">
        <f t="shared" si="11"/>
        <v>0</v>
      </c>
      <c r="DQ26" s="54">
        <f t="shared" si="11"/>
        <v>0</v>
      </c>
      <c r="DR26" s="54">
        <f t="shared" si="11"/>
        <v>0</v>
      </c>
      <c r="DS26" s="54">
        <f t="shared" si="11"/>
        <v>0</v>
      </c>
      <c r="DT26" s="54">
        <f t="shared" si="11"/>
        <v>0</v>
      </c>
      <c r="DU26" s="54">
        <f t="shared" si="11"/>
        <v>0</v>
      </c>
      <c r="DV26" s="54">
        <f aca="true" t="shared" si="33" ref="DV26:DZ31">SUM(EI26,EV26)</f>
        <v>0</v>
      </c>
      <c r="DW26" s="54">
        <f t="shared" si="33"/>
        <v>0</v>
      </c>
      <c r="DX26" s="54">
        <f t="shared" si="33"/>
        <v>0</v>
      </c>
      <c r="DY26" s="54">
        <f t="shared" si="33"/>
        <v>0</v>
      </c>
      <c r="DZ26" s="54">
        <f t="shared" si="33"/>
        <v>0</v>
      </c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2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8"/>
      <c r="EY26" s="54"/>
      <c r="EZ26" s="52"/>
      <c r="FA26" s="59"/>
      <c r="FB26" s="53">
        <v>20</v>
      </c>
      <c r="FC26" s="53" t="s">
        <v>95</v>
      </c>
      <c r="FD26" s="60">
        <f t="shared" si="12"/>
        <v>2228.7</v>
      </c>
      <c r="FE26" s="61">
        <f t="shared" si="12"/>
        <v>506.7</v>
      </c>
      <c r="FF26" s="60">
        <f t="shared" si="12"/>
        <v>296.2</v>
      </c>
      <c r="FG26" s="60">
        <f t="shared" si="12"/>
        <v>296.2</v>
      </c>
      <c r="FH26" s="60">
        <f t="shared" si="12"/>
        <v>210.5</v>
      </c>
      <c r="FI26" s="60">
        <f t="shared" si="12"/>
        <v>210.5</v>
      </c>
      <c r="FJ26" s="60">
        <f t="shared" si="12"/>
        <v>0</v>
      </c>
      <c r="FK26" s="60">
        <f t="shared" si="12"/>
        <v>0</v>
      </c>
      <c r="FL26" s="60">
        <f t="shared" si="12"/>
        <v>0</v>
      </c>
      <c r="FM26" s="60">
        <f t="shared" si="12"/>
        <v>0</v>
      </c>
      <c r="FN26" s="60">
        <f t="shared" si="12"/>
        <v>1722</v>
      </c>
      <c r="FO26" s="60">
        <f t="shared" si="13"/>
        <v>2228.7</v>
      </c>
      <c r="FP26" s="62">
        <f t="shared" si="14"/>
        <v>0</v>
      </c>
      <c r="FQ26" s="54">
        <f t="shared" si="14"/>
        <v>150</v>
      </c>
      <c r="FR26" s="59">
        <f t="shared" si="15"/>
        <v>0</v>
      </c>
      <c r="FS26" s="1">
        <v>2897</v>
      </c>
      <c r="FT26" s="63">
        <v>73.70848708487084</v>
      </c>
      <c r="FU26" s="168">
        <v>20</v>
      </c>
      <c r="FV26" s="168" t="s">
        <v>95</v>
      </c>
      <c r="FW26" s="165">
        <f t="shared" si="16"/>
        <v>102.79981549815497</v>
      </c>
      <c r="FX26" s="165">
        <f t="shared" si="17"/>
        <v>83.31314219051465</v>
      </c>
      <c r="FY26" s="165">
        <f t="shared" si="18"/>
        <v>77.26477318616234</v>
      </c>
      <c r="FZ26" s="165">
        <f t="shared" si="19"/>
        <v>22.735226813837663</v>
      </c>
      <c r="GA26" s="165">
        <f t="shared" si="20"/>
        <v>13.290258895320143</v>
      </c>
      <c r="GB26" s="165">
        <f t="shared" si="21"/>
        <v>13.290258895320143</v>
      </c>
      <c r="GC26" s="165">
        <f t="shared" si="22"/>
        <v>9.444967918517522</v>
      </c>
      <c r="GD26" s="166">
        <f t="shared" si="23"/>
        <v>0</v>
      </c>
      <c r="GE26" s="165">
        <f t="shared" si="24"/>
        <v>0</v>
      </c>
      <c r="GF26" s="167">
        <f t="shared" si="25"/>
        <v>76.9313082499137</v>
      </c>
      <c r="GG26" s="167">
        <f t="shared" si="26"/>
        <v>3.556286101291505</v>
      </c>
      <c r="GH26" s="167">
        <v>70</v>
      </c>
      <c r="GI26" s="207">
        <f t="shared" si="27"/>
        <v>7.264773186162344</v>
      </c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4"/>
      <c r="GV26" s="64"/>
      <c r="GW26" s="6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8">
      <c r="A27" s="52">
        <v>21</v>
      </c>
      <c r="B27" s="53" t="s">
        <v>96</v>
      </c>
      <c r="C27" s="52">
        <v>2763</v>
      </c>
      <c r="D27" s="54">
        <v>2470</v>
      </c>
      <c r="E27" s="55">
        <f t="shared" si="0"/>
        <v>90.80882352941177</v>
      </c>
      <c r="F27" s="54">
        <v>2720</v>
      </c>
      <c r="G27" s="55">
        <f t="shared" si="1"/>
        <v>98.44372059355773</v>
      </c>
      <c r="H27" s="54">
        <v>1059.3</v>
      </c>
      <c r="I27" s="55">
        <f t="shared" si="2"/>
        <v>38.944852941176464</v>
      </c>
      <c r="J27" s="54">
        <v>829.3</v>
      </c>
      <c r="K27" s="55">
        <f t="shared" si="3"/>
        <v>30.488970588235293</v>
      </c>
      <c r="L27" s="54">
        <v>829.3</v>
      </c>
      <c r="M27" s="55">
        <f t="shared" si="4"/>
        <v>30.488970588235293</v>
      </c>
      <c r="N27" s="54">
        <v>699.3</v>
      </c>
      <c r="O27" s="55">
        <f t="shared" si="5"/>
        <v>25.70955882352941</v>
      </c>
      <c r="P27" s="54">
        <v>649.3</v>
      </c>
      <c r="Q27" s="54">
        <v>50</v>
      </c>
      <c r="R27" s="54"/>
      <c r="S27" s="54"/>
      <c r="T27" s="55">
        <f t="shared" si="6"/>
        <v>0</v>
      </c>
      <c r="U27" s="54"/>
      <c r="V27" s="55">
        <f t="shared" si="7"/>
        <v>0</v>
      </c>
      <c r="W27" s="54">
        <v>1660.7</v>
      </c>
      <c r="X27" s="57">
        <f t="shared" si="8"/>
        <v>61.055147058823536</v>
      </c>
      <c r="Y27" s="56">
        <v>0</v>
      </c>
      <c r="Z27" s="48">
        <v>130</v>
      </c>
      <c r="AA27" s="54">
        <f aca="true" t="shared" si="34" ref="AA27:AH31">SUM(AN27,BA27,BN27)</f>
        <v>2670</v>
      </c>
      <c r="AB27" s="54">
        <f t="shared" si="34"/>
        <v>1009.3</v>
      </c>
      <c r="AC27" s="54">
        <f t="shared" si="34"/>
        <v>779.3</v>
      </c>
      <c r="AD27" s="54">
        <f t="shared" si="34"/>
        <v>779.3</v>
      </c>
      <c r="AE27" s="54">
        <f t="shared" si="34"/>
        <v>649.3</v>
      </c>
      <c r="AF27" s="54">
        <f t="shared" si="34"/>
        <v>649.3</v>
      </c>
      <c r="AG27" s="54">
        <f t="shared" si="34"/>
        <v>0</v>
      </c>
      <c r="AH27" s="54">
        <f t="shared" si="34"/>
        <v>0</v>
      </c>
      <c r="AI27" s="54">
        <f t="shared" si="32"/>
        <v>0</v>
      </c>
      <c r="AJ27" s="56">
        <f t="shared" si="32"/>
        <v>0</v>
      </c>
      <c r="AK27" s="56">
        <f t="shared" si="32"/>
        <v>1660.7</v>
      </c>
      <c r="AL27" s="56">
        <f t="shared" si="32"/>
        <v>0</v>
      </c>
      <c r="AM27" s="56">
        <f t="shared" si="32"/>
        <v>130</v>
      </c>
      <c r="AN27" s="54">
        <v>795</v>
      </c>
      <c r="AO27" s="54">
        <v>300</v>
      </c>
      <c r="AP27" s="54">
        <v>120</v>
      </c>
      <c r="AQ27" s="54">
        <v>120</v>
      </c>
      <c r="AR27" s="54">
        <v>180</v>
      </c>
      <c r="AS27" s="54">
        <v>180</v>
      </c>
      <c r="AT27" s="54"/>
      <c r="AU27" s="54"/>
      <c r="AV27" s="54"/>
      <c r="AW27" s="54"/>
      <c r="AX27" s="54">
        <v>495</v>
      </c>
      <c r="AY27" s="54">
        <v>0</v>
      </c>
      <c r="AZ27" s="52">
        <v>30</v>
      </c>
      <c r="BA27" s="54">
        <v>1360</v>
      </c>
      <c r="BB27" s="54">
        <v>419.3</v>
      </c>
      <c r="BC27" s="54">
        <v>369.3</v>
      </c>
      <c r="BD27" s="54">
        <v>369.3</v>
      </c>
      <c r="BE27" s="54">
        <v>419.3</v>
      </c>
      <c r="BF27" s="54">
        <v>419.3</v>
      </c>
      <c r="BG27" s="54"/>
      <c r="BH27" s="54"/>
      <c r="BI27" s="54"/>
      <c r="BJ27" s="54"/>
      <c r="BK27" s="54">
        <v>940.7</v>
      </c>
      <c r="BL27" s="54">
        <v>0</v>
      </c>
      <c r="BM27" s="52">
        <v>100</v>
      </c>
      <c r="BN27" s="54">
        <v>515</v>
      </c>
      <c r="BO27" s="54">
        <v>290</v>
      </c>
      <c r="BP27" s="54">
        <v>290</v>
      </c>
      <c r="BQ27" s="54">
        <v>290</v>
      </c>
      <c r="BR27" s="54">
        <v>50</v>
      </c>
      <c r="BS27" s="54">
        <v>50</v>
      </c>
      <c r="BT27" s="54"/>
      <c r="BU27" s="54"/>
      <c r="BV27" s="54"/>
      <c r="BW27" s="54"/>
      <c r="BX27" s="54">
        <v>225</v>
      </c>
      <c r="BY27" s="54">
        <v>0</v>
      </c>
      <c r="BZ27" s="52">
        <v>0</v>
      </c>
      <c r="CA27" s="54">
        <f t="shared" si="28"/>
        <v>50</v>
      </c>
      <c r="CB27" s="54">
        <f t="shared" si="28"/>
        <v>50</v>
      </c>
      <c r="CC27" s="54">
        <f t="shared" si="28"/>
        <v>50</v>
      </c>
      <c r="CD27" s="54">
        <f t="shared" si="28"/>
        <v>50</v>
      </c>
      <c r="CE27" s="54">
        <f t="shared" si="29"/>
        <v>50</v>
      </c>
      <c r="CF27" s="54">
        <f t="shared" si="29"/>
        <v>0</v>
      </c>
      <c r="CG27" s="54">
        <f t="shared" si="29"/>
        <v>50</v>
      </c>
      <c r="CH27" s="54">
        <f t="shared" si="29"/>
        <v>0</v>
      </c>
      <c r="CI27" s="54">
        <f t="shared" si="29"/>
        <v>0</v>
      </c>
      <c r="CJ27" s="54">
        <f t="shared" si="30"/>
        <v>0</v>
      </c>
      <c r="CK27" s="54">
        <f t="shared" si="30"/>
        <v>0</v>
      </c>
      <c r="CL27" s="54">
        <f t="shared" si="31"/>
        <v>0</v>
      </c>
      <c r="CM27" s="54">
        <f t="shared" si="31"/>
        <v>0</v>
      </c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2"/>
      <c r="DA27" s="54">
        <v>50</v>
      </c>
      <c r="DB27" s="54">
        <v>50</v>
      </c>
      <c r="DC27" s="54">
        <v>50</v>
      </c>
      <c r="DD27" s="54">
        <v>50</v>
      </c>
      <c r="DE27" s="54">
        <v>50</v>
      </c>
      <c r="DF27" s="54"/>
      <c r="DG27" s="54">
        <v>50</v>
      </c>
      <c r="DH27" s="54"/>
      <c r="DI27" s="54"/>
      <c r="DJ27" s="54"/>
      <c r="DK27" s="54">
        <v>0</v>
      </c>
      <c r="DL27" s="54">
        <v>0</v>
      </c>
      <c r="DM27" s="52">
        <v>0</v>
      </c>
      <c r="DN27" s="54">
        <f aca="true" t="shared" si="35" ref="DN27:DU31">SUM(EA27,EN27)</f>
        <v>0</v>
      </c>
      <c r="DO27" s="54">
        <f t="shared" si="35"/>
        <v>0</v>
      </c>
      <c r="DP27" s="54">
        <f t="shared" si="35"/>
        <v>0</v>
      </c>
      <c r="DQ27" s="54">
        <f t="shared" si="35"/>
        <v>0</v>
      </c>
      <c r="DR27" s="54">
        <f t="shared" si="35"/>
        <v>0</v>
      </c>
      <c r="DS27" s="54">
        <f t="shared" si="35"/>
        <v>0</v>
      </c>
      <c r="DT27" s="54">
        <f t="shared" si="35"/>
        <v>0</v>
      </c>
      <c r="DU27" s="54">
        <f t="shared" si="35"/>
        <v>0</v>
      </c>
      <c r="DV27" s="54">
        <f t="shared" si="33"/>
        <v>0</v>
      </c>
      <c r="DW27" s="54">
        <f t="shared" si="33"/>
        <v>0</v>
      </c>
      <c r="DX27" s="54">
        <f t="shared" si="33"/>
        <v>0</v>
      </c>
      <c r="DY27" s="54">
        <f t="shared" si="33"/>
        <v>0</v>
      </c>
      <c r="DZ27" s="54">
        <f t="shared" si="33"/>
        <v>0</v>
      </c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2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8"/>
      <c r="EY27" s="54"/>
      <c r="EZ27" s="52"/>
      <c r="FA27" s="59"/>
      <c r="FB27" s="53">
        <v>21</v>
      </c>
      <c r="FC27" s="53" t="s">
        <v>96</v>
      </c>
      <c r="FD27" s="60">
        <f t="shared" si="12"/>
        <v>2720</v>
      </c>
      <c r="FE27" s="61">
        <f t="shared" si="12"/>
        <v>1059.3</v>
      </c>
      <c r="FF27" s="60">
        <f t="shared" si="12"/>
        <v>829.3</v>
      </c>
      <c r="FG27" s="60">
        <f t="shared" si="12"/>
        <v>829.3</v>
      </c>
      <c r="FH27" s="60">
        <f t="shared" si="12"/>
        <v>699.3</v>
      </c>
      <c r="FI27" s="60">
        <f t="shared" si="12"/>
        <v>649.3</v>
      </c>
      <c r="FJ27" s="60">
        <f t="shared" si="12"/>
        <v>50</v>
      </c>
      <c r="FK27" s="60">
        <f t="shared" si="12"/>
        <v>0</v>
      </c>
      <c r="FL27" s="60">
        <f t="shared" si="12"/>
        <v>0</v>
      </c>
      <c r="FM27" s="60">
        <f t="shared" si="12"/>
        <v>0</v>
      </c>
      <c r="FN27" s="60">
        <f t="shared" si="12"/>
        <v>1660.7</v>
      </c>
      <c r="FO27" s="60">
        <f t="shared" si="13"/>
        <v>2720</v>
      </c>
      <c r="FP27" s="62">
        <f t="shared" si="14"/>
        <v>0</v>
      </c>
      <c r="FQ27" s="54">
        <f t="shared" si="14"/>
        <v>130</v>
      </c>
      <c r="FR27" s="59">
        <f t="shared" si="15"/>
        <v>0</v>
      </c>
      <c r="FS27" s="1">
        <v>2752</v>
      </c>
      <c r="FT27" s="63">
        <v>57</v>
      </c>
      <c r="FU27" s="168">
        <v>21</v>
      </c>
      <c r="FV27" s="168" t="s">
        <v>96</v>
      </c>
      <c r="FW27" s="165">
        <f t="shared" si="16"/>
        <v>98.44372059355773</v>
      </c>
      <c r="FX27" s="165">
        <f t="shared" si="17"/>
        <v>90.80882352941177</v>
      </c>
      <c r="FY27" s="165">
        <f t="shared" si="18"/>
        <v>61.055147058823536</v>
      </c>
      <c r="FZ27" s="165">
        <f t="shared" si="19"/>
        <v>38.944852941176464</v>
      </c>
      <c r="GA27" s="165">
        <f t="shared" si="20"/>
        <v>30.488970588235293</v>
      </c>
      <c r="GB27" s="165">
        <f t="shared" si="21"/>
        <v>30.488970588235293</v>
      </c>
      <c r="GC27" s="165">
        <f t="shared" si="22"/>
        <v>25.70955882352941</v>
      </c>
      <c r="GD27" s="166">
        <f t="shared" si="23"/>
        <v>0</v>
      </c>
      <c r="GE27" s="165">
        <f t="shared" si="24"/>
        <v>0</v>
      </c>
      <c r="GF27" s="167">
        <f t="shared" si="25"/>
        <v>98.83720930232558</v>
      </c>
      <c r="GG27" s="167">
        <f t="shared" si="26"/>
        <v>4.055147058823536</v>
      </c>
      <c r="GH27" s="167">
        <v>26</v>
      </c>
      <c r="GI27" s="207">
        <f t="shared" si="27"/>
        <v>35.055147058823536</v>
      </c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4"/>
      <c r="GV27" s="64"/>
      <c r="GW27" s="6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8">
      <c r="A28" s="52">
        <v>22</v>
      </c>
      <c r="B28" s="53" t="s">
        <v>97</v>
      </c>
      <c r="C28" s="52">
        <v>2971</v>
      </c>
      <c r="D28" s="54">
        <v>2797.2</v>
      </c>
      <c r="E28" s="55">
        <f t="shared" si="0"/>
        <v>93.89728096676737</v>
      </c>
      <c r="F28" s="54">
        <v>2979</v>
      </c>
      <c r="G28" s="55">
        <f t="shared" si="1"/>
        <v>100.2692696061932</v>
      </c>
      <c r="H28" s="54">
        <v>1266.6</v>
      </c>
      <c r="I28" s="55">
        <f t="shared" si="2"/>
        <v>42.51762336354481</v>
      </c>
      <c r="J28" s="54">
        <v>535.2</v>
      </c>
      <c r="K28" s="55">
        <f t="shared" si="3"/>
        <v>17.965760322255793</v>
      </c>
      <c r="L28" s="54">
        <v>426.3</v>
      </c>
      <c r="M28" s="55">
        <f t="shared" si="4"/>
        <v>14.310171198388721</v>
      </c>
      <c r="N28" s="54">
        <v>670.8</v>
      </c>
      <c r="O28" s="55">
        <f t="shared" si="5"/>
        <v>22.51762336354481</v>
      </c>
      <c r="P28" s="54">
        <v>507.1</v>
      </c>
      <c r="Q28" s="54">
        <v>159.9</v>
      </c>
      <c r="R28" s="54">
        <v>3.8</v>
      </c>
      <c r="S28" s="54">
        <v>215.1</v>
      </c>
      <c r="T28" s="55">
        <f t="shared" si="6"/>
        <v>7.220543806646526</v>
      </c>
      <c r="U28" s="54">
        <v>284</v>
      </c>
      <c r="V28" s="55">
        <f t="shared" si="7"/>
        <v>9.533400469956362</v>
      </c>
      <c r="W28" s="54">
        <v>1712.4</v>
      </c>
      <c r="X28" s="57">
        <f t="shared" si="8"/>
        <v>57.48237663645519</v>
      </c>
      <c r="Y28" s="56">
        <v>40.8</v>
      </c>
      <c r="Z28" s="48">
        <v>288.7</v>
      </c>
      <c r="AA28" s="54">
        <f t="shared" si="34"/>
        <v>2929.1</v>
      </c>
      <c r="AB28" s="54">
        <f t="shared" si="34"/>
        <v>1232.6999999999998</v>
      </c>
      <c r="AC28" s="54">
        <f t="shared" si="34"/>
        <v>505.29999999999995</v>
      </c>
      <c r="AD28" s="54">
        <f t="shared" si="34"/>
        <v>396.4</v>
      </c>
      <c r="AE28" s="54">
        <f t="shared" si="34"/>
        <v>670.8</v>
      </c>
      <c r="AF28" s="54">
        <f t="shared" si="34"/>
        <v>507.09999999999997</v>
      </c>
      <c r="AG28" s="54">
        <f t="shared" si="34"/>
        <v>159.9</v>
      </c>
      <c r="AH28" s="54">
        <f t="shared" si="34"/>
        <v>3.8</v>
      </c>
      <c r="AI28" s="54">
        <f t="shared" si="32"/>
        <v>211.1</v>
      </c>
      <c r="AJ28" s="56">
        <f t="shared" si="32"/>
        <v>284</v>
      </c>
      <c r="AK28" s="56">
        <f t="shared" si="32"/>
        <v>1696.4</v>
      </c>
      <c r="AL28" s="56">
        <f t="shared" si="32"/>
        <v>38.8</v>
      </c>
      <c r="AM28" s="56">
        <f t="shared" si="32"/>
        <v>288.7</v>
      </c>
      <c r="AN28" s="54">
        <v>699</v>
      </c>
      <c r="AO28" s="54">
        <v>89.8</v>
      </c>
      <c r="AP28" s="54">
        <v>89.8</v>
      </c>
      <c r="AQ28" s="54">
        <v>40</v>
      </c>
      <c r="AR28" s="54">
        <v>40</v>
      </c>
      <c r="AS28" s="54">
        <v>9.7</v>
      </c>
      <c r="AT28" s="54">
        <v>26.5</v>
      </c>
      <c r="AU28" s="54">
        <v>3.8</v>
      </c>
      <c r="AV28" s="54">
        <v>16</v>
      </c>
      <c r="AW28" s="54">
        <v>24</v>
      </c>
      <c r="AX28" s="54">
        <v>609.2</v>
      </c>
      <c r="AY28" s="54">
        <v>2.5</v>
      </c>
      <c r="AZ28" s="52">
        <v>88.3</v>
      </c>
      <c r="BA28" s="54">
        <v>1552.5</v>
      </c>
      <c r="BB28" s="54">
        <v>753.5</v>
      </c>
      <c r="BC28" s="54">
        <v>86.1</v>
      </c>
      <c r="BD28" s="54">
        <v>40</v>
      </c>
      <c r="BE28" s="54">
        <v>574.4</v>
      </c>
      <c r="BF28" s="54">
        <v>472.4</v>
      </c>
      <c r="BG28" s="54">
        <v>102</v>
      </c>
      <c r="BH28" s="54"/>
      <c r="BI28" s="54">
        <v>179.1</v>
      </c>
      <c r="BJ28" s="54">
        <v>210</v>
      </c>
      <c r="BK28" s="54">
        <v>799</v>
      </c>
      <c r="BL28" s="54">
        <v>16.3</v>
      </c>
      <c r="BM28" s="52">
        <v>60.4</v>
      </c>
      <c r="BN28" s="54">
        <v>677.6</v>
      </c>
      <c r="BO28" s="54">
        <v>389.4</v>
      </c>
      <c r="BP28" s="54">
        <v>329.4</v>
      </c>
      <c r="BQ28" s="54">
        <v>316.4</v>
      </c>
      <c r="BR28" s="54">
        <v>56.4</v>
      </c>
      <c r="BS28" s="54">
        <v>25</v>
      </c>
      <c r="BT28" s="54">
        <v>31.4</v>
      </c>
      <c r="BU28" s="54"/>
      <c r="BV28" s="54">
        <v>16</v>
      </c>
      <c r="BW28" s="54">
        <v>50</v>
      </c>
      <c r="BX28" s="54">
        <v>288.2</v>
      </c>
      <c r="BY28" s="54">
        <v>20</v>
      </c>
      <c r="BZ28" s="52">
        <v>140</v>
      </c>
      <c r="CA28" s="54">
        <f t="shared" si="28"/>
        <v>43</v>
      </c>
      <c r="CB28" s="54">
        <f t="shared" si="28"/>
        <v>27</v>
      </c>
      <c r="CC28" s="54">
        <f t="shared" si="28"/>
        <v>23</v>
      </c>
      <c r="CD28" s="54">
        <f t="shared" si="28"/>
        <v>23</v>
      </c>
      <c r="CE28" s="54">
        <f t="shared" si="29"/>
        <v>0</v>
      </c>
      <c r="CF28" s="54">
        <f t="shared" si="29"/>
        <v>0</v>
      </c>
      <c r="CG28" s="54">
        <f t="shared" si="29"/>
        <v>0</v>
      </c>
      <c r="CH28" s="54">
        <f t="shared" si="29"/>
        <v>0</v>
      </c>
      <c r="CI28" s="54">
        <f t="shared" si="29"/>
        <v>4</v>
      </c>
      <c r="CJ28" s="54">
        <f t="shared" si="30"/>
        <v>0</v>
      </c>
      <c r="CK28" s="54">
        <f t="shared" si="30"/>
        <v>16</v>
      </c>
      <c r="CL28" s="54">
        <f t="shared" si="31"/>
        <v>2</v>
      </c>
      <c r="CM28" s="54">
        <f t="shared" si="31"/>
        <v>0</v>
      </c>
      <c r="CN28" s="54">
        <v>9</v>
      </c>
      <c r="CO28" s="54"/>
      <c r="CP28" s="54"/>
      <c r="CQ28" s="54"/>
      <c r="CR28" s="54"/>
      <c r="CS28" s="54"/>
      <c r="CT28" s="54"/>
      <c r="CU28" s="54"/>
      <c r="CV28" s="54"/>
      <c r="CW28" s="54"/>
      <c r="CX28" s="54">
        <v>9</v>
      </c>
      <c r="CY28" s="54">
        <v>0</v>
      </c>
      <c r="CZ28" s="52">
        <v>0</v>
      </c>
      <c r="DA28" s="54">
        <v>34</v>
      </c>
      <c r="DB28" s="54">
        <v>27</v>
      </c>
      <c r="DC28" s="54">
        <v>23</v>
      </c>
      <c r="DD28" s="54">
        <v>23</v>
      </c>
      <c r="DE28" s="54"/>
      <c r="DF28" s="54"/>
      <c r="DG28" s="54"/>
      <c r="DH28" s="54"/>
      <c r="DI28" s="54">
        <v>4</v>
      </c>
      <c r="DJ28" s="54"/>
      <c r="DK28" s="54">
        <v>7</v>
      </c>
      <c r="DL28" s="54">
        <v>2</v>
      </c>
      <c r="DM28" s="52">
        <v>0</v>
      </c>
      <c r="DN28" s="54">
        <f t="shared" si="35"/>
        <v>6.9</v>
      </c>
      <c r="DO28" s="54">
        <f t="shared" si="35"/>
        <v>6.9</v>
      </c>
      <c r="DP28" s="54">
        <f t="shared" si="35"/>
        <v>6.9</v>
      </c>
      <c r="DQ28" s="54">
        <f t="shared" si="35"/>
        <v>6.9</v>
      </c>
      <c r="DR28" s="54">
        <f t="shared" si="35"/>
        <v>0</v>
      </c>
      <c r="DS28" s="54">
        <f t="shared" si="35"/>
        <v>0</v>
      </c>
      <c r="DT28" s="54">
        <f t="shared" si="35"/>
        <v>0</v>
      </c>
      <c r="DU28" s="54">
        <f t="shared" si="35"/>
        <v>0</v>
      </c>
      <c r="DV28" s="54">
        <f t="shared" si="33"/>
        <v>0</v>
      </c>
      <c r="DW28" s="54">
        <f t="shared" si="33"/>
        <v>0</v>
      </c>
      <c r="DX28" s="54">
        <f t="shared" si="33"/>
        <v>0</v>
      </c>
      <c r="DY28" s="54">
        <f t="shared" si="33"/>
        <v>0</v>
      </c>
      <c r="DZ28" s="54">
        <f t="shared" si="33"/>
        <v>0</v>
      </c>
      <c r="EA28" s="54">
        <v>6.9</v>
      </c>
      <c r="EB28" s="54">
        <v>6.9</v>
      </c>
      <c r="EC28" s="54">
        <v>6.9</v>
      </c>
      <c r="ED28" s="54">
        <v>6.9</v>
      </c>
      <c r="EE28" s="54"/>
      <c r="EF28" s="54"/>
      <c r="EG28" s="54"/>
      <c r="EH28" s="54"/>
      <c r="EI28" s="54"/>
      <c r="EJ28" s="54"/>
      <c r="EK28" s="54">
        <v>0</v>
      </c>
      <c r="EL28" s="54"/>
      <c r="EM28" s="52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8"/>
      <c r="EY28" s="54"/>
      <c r="EZ28" s="52"/>
      <c r="FA28" s="59"/>
      <c r="FB28" s="53">
        <v>22</v>
      </c>
      <c r="FC28" s="53" t="s">
        <v>97</v>
      </c>
      <c r="FD28" s="60">
        <f t="shared" si="12"/>
        <v>2979</v>
      </c>
      <c r="FE28" s="61">
        <f t="shared" si="12"/>
        <v>1266.6</v>
      </c>
      <c r="FF28" s="60">
        <f t="shared" si="12"/>
        <v>535.1999999999999</v>
      </c>
      <c r="FG28" s="60">
        <f t="shared" si="12"/>
        <v>426.29999999999995</v>
      </c>
      <c r="FH28" s="60">
        <f t="shared" si="12"/>
        <v>670.8</v>
      </c>
      <c r="FI28" s="60">
        <f t="shared" si="12"/>
        <v>507.09999999999997</v>
      </c>
      <c r="FJ28" s="60">
        <f t="shared" si="12"/>
        <v>159.9</v>
      </c>
      <c r="FK28" s="60">
        <f t="shared" si="12"/>
        <v>3.8</v>
      </c>
      <c r="FL28" s="60">
        <f t="shared" si="12"/>
        <v>215.1</v>
      </c>
      <c r="FM28" s="60">
        <f t="shared" si="12"/>
        <v>284</v>
      </c>
      <c r="FN28" s="60">
        <f t="shared" si="12"/>
        <v>1712.4</v>
      </c>
      <c r="FO28" s="60">
        <f t="shared" si="13"/>
        <v>2979</v>
      </c>
      <c r="FP28" s="62">
        <f t="shared" si="14"/>
        <v>40.8</v>
      </c>
      <c r="FQ28" s="54">
        <f t="shared" si="14"/>
        <v>288.7</v>
      </c>
      <c r="FR28" s="59">
        <f t="shared" si="15"/>
        <v>0</v>
      </c>
      <c r="FS28" s="1">
        <v>3257</v>
      </c>
      <c r="FT28" s="63">
        <v>47.941207496747424</v>
      </c>
      <c r="FU28" s="168">
        <v>22</v>
      </c>
      <c r="FV28" s="168" t="s">
        <v>97</v>
      </c>
      <c r="FW28" s="165">
        <f t="shared" si="16"/>
        <v>100.2692696061932</v>
      </c>
      <c r="FX28" s="165">
        <f t="shared" si="17"/>
        <v>93.89728096676737</v>
      </c>
      <c r="FY28" s="165">
        <f t="shared" si="18"/>
        <v>57.48237663645519</v>
      </c>
      <c r="FZ28" s="165">
        <f t="shared" si="19"/>
        <v>42.51762336354481</v>
      </c>
      <c r="GA28" s="165">
        <f t="shared" si="20"/>
        <v>17.965760322255793</v>
      </c>
      <c r="GB28" s="165">
        <f t="shared" si="21"/>
        <v>14.310171198388721</v>
      </c>
      <c r="GC28" s="165">
        <f t="shared" si="22"/>
        <v>22.51762336354481</v>
      </c>
      <c r="GD28" s="166">
        <f t="shared" si="23"/>
        <v>9.533400469956362</v>
      </c>
      <c r="GE28" s="165">
        <f t="shared" si="24"/>
        <v>7.220543806646526</v>
      </c>
      <c r="GF28" s="167">
        <f t="shared" si="25"/>
        <v>91.46453791832975</v>
      </c>
      <c r="GG28" s="167">
        <f t="shared" si="26"/>
        <v>9.541169139707769</v>
      </c>
      <c r="GH28" s="167">
        <v>38</v>
      </c>
      <c r="GI28" s="207">
        <f t="shared" si="27"/>
        <v>19.482376636455193</v>
      </c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4"/>
      <c r="GV28" s="64"/>
      <c r="GW28" s="6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8">
      <c r="A29" s="52">
        <v>23</v>
      </c>
      <c r="B29" s="53" t="s">
        <v>98</v>
      </c>
      <c r="C29" s="52">
        <v>2460</v>
      </c>
      <c r="D29" s="54">
        <v>2352</v>
      </c>
      <c r="E29" s="55">
        <f t="shared" si="0"/>
        <v>95.60975609756098</v>
      </c>
      <c r="F29" s="54">
        <v>2460</v>
      </c>
      <c r="G29" s="55">
        <f t="shared" si="1"/>
        <v>100</v>
      </c>
      <c r="H29" s="54">
        <v>758</v>
      </c>
      <c r="I29" s="55">
        <f t="shared" si="2"/>
        <v>30.8130081300813</v>
      </c>
      <c r="J29" s="54">
        <v>758</v>
      </c>
      <c r="K29" s="55">
        <f t="shared" si="3"/>
        <v>30.8130081300813</v>
      </c>
      <c r="L29" s="54">
        <v>758</v>
      </c>
      <c r="M29" s="55">
        <f t="shared" si="4"/>
        <v>30.8130081300813</v>
      </c>
      <c r="N29" s="54">
        <v>127</v>
      </c>
      <c r="O29" s="55">
        <f t="shared" si="5"/>
        <v>5.162601626016261</v>
      </c>
      <c r="P29" s="54"/>
      <c r="Q29" s="54">
        <v>127</v>
      </c>
      <c r="R29" s="54"/>
      <c r="S29" s="54"/>
      <c r="T29" s="55">
        <f t="shared" si="6"/>
        <v>0</v>
      </c>
      <c r="U29" s="54"/>
      <c r="V29" s="55">
        <f t="shared" si="7"/>
        <v>0</v>
      </c>
      <c r="W29" s="54">
        <v>1702</v>
      </c>
      <c r="X29" s="57">
        <f t="shared" si="8"/>
        <v>69.1869918699187</v>
      </c>
      <c r="Y29" s="56">
        <v>349</v>
      </c>
      <c r="Z29" s="48">
        <v>423</v>
      </c>
      <c r="AA29" s="54">
        <f t="shared" si="34"/>
        <v>2162</v>
      </c>
      <c r="AB29" s="54">
        <f t="shared" si="34"/>
        <v>661</v>
      </c>
      <c r="AC29" s="54">
        <f t="shared" si="34"/>
        <v>661</v>
      </c>
      <c r="AD29" s="54">
        <f t="shared" si="34"/>
        <v>661</v>
      </c>
      <c r="AE29" s="54">
        <f t="shared" si="34"/>
        <v>107</v>
      </c>
      <c r="AF29" s="54">
        <f t="shared" si="34"/>
        <v>0</v>
      </c>
      <c r="AG29" s="54">
        <f t="shared" si="34"/>
        <v>107</v>
      </c>
      <c r="AH29" s="54">
        <f t="shared" si="34"/>
        <v>0</v>
      </c>
      <c r="AI29" s="54">
        <f t="shared" si="32"/>
        <v>0</v>
      </c>
      <c r="AJ29" s="56">
        <f t="shared" si="32"/>
        <v>0</v>
      </c>
      <c r="AK29" s="56">
        <f t="shared" si="32"/>
        <v>1501</v>
      </c>
      <c r="AL29" s="56">
        <f t="shared" si="32"/>
        <v>329</v>
      </c>
      <c r="AM29" s="56">
        <f t="shared" si="32"/>
        <v>411</v>
      </c>
      <c r="AN29" s="54">
        <v>340</v>
      </c>
      <c r="AO29" s="54">
        <v>90</v>
      </c>
      <c r="AP29" s="54">
        <v>90</v>
      </c>
      <c r="AQ29" s="54">
        <v>90</v>
      </c>
      <c r="AR29" s="54">
        <v>54</v>
      </c>
      <c r="AS29" s="54"/>
      <c r="AT29" s="54">
        <v>54</v>
      </c>
      <c r="AU29" s="54"/>
      <c r="AV29" s="54"/>
      <c r="AW29" s="54"/>
      <c r="AX29" s="54">
        <v>250</v>
      </c>
      <c r="AY29" s="54">
        <v>30</v>
      </c>
      <c r="AZ29" s="52">
        <v>70</v>
      </c>
      <c r="BA29" s="54">
        <v>1285</v>
      </c>
      <c r="BB29" s="54">
        <v>321</v>
      </c>
      <c r="BC29" s="54">
        <v>321</v>
      </c>
      <c r="BD29" s="54">
        <v>321</v>
      </c>
      <c r="BE29" s="54">
        <v>13</v>
      </c>
      <c r="BF29" s="54"/>
      <c r="BG29" s="54">
        <v>13</v>
      </c>
      <c r="BH29" s="54"/>
      <c r="BI29" s="54"/>
      <c r="BJ29" s="54"/>
      <c r="BK29" s="54">
        <v>964</v>
      </c>
      <c r="BL29" s="54">
        <v>132</v>
      </c>
      <c r="BM29" s="52">
        <v>291</v>
      </c>
      <c r="BN29" s="54">
        <v>537</v>
      </c>
      <c r="BO29" s="54">
        <v>250</v>
      </c>
      <c r="BP29" s="54">
        <v>250</v>
      </c>
      <c r="BQ29" s="54">
        <v>250</v>
      </c>
      <c r="BR29" s="54">
        <v>40</v>
      </c>
      <c r="BS29" s="54"/>
      <c r="BT29" s="54">
        <v>40</v>
      </c>
      <c r="BU29" s="54"/>
      <c r="BV29" s="54"/>
      <c r="BW29" s="54"/>
      <c r="BX29" s="54">
        <v>287</v>
      </c>
      <c r="BY29" s="54">
        <v>167</v>
      </c>
      <c r="BZ29" s="52">
        <v>50</v>
      </c>
      <c r="CA29" s="54">
        <f t="shared" si="28"/>
        <v>201</v>
      </c>
      <c r="CB29" s="54">
        <f t="shared" si="28"/>
        <v>5</v>
      </c>
      <c r="CC29" s="54">
        <f t="shared" si="28"/>
        <v>5</v>
      </c>
      <c r="CD29" s="54">
        <f t="shared" si="28"/>
        <v>5</v>
      </c>
      <c r="CE29" s="54">
        <f t="shared" si="29"/>
        <v>0</v>
      </c>
      <c r="CF29" s="54">
        <f t="shared" si="29"/>
        <v>0</v>
      </c>
      <c r="CG29" s="54">
        <f t="shared" si="29"/>
        <v>0</v>
      </c>
      <c r="CH29" s="54">
        <f t="shared" si="29"/>
        <v>0</v>
      </c>
      <c r="CI29" s="54">
        <f t="shared" si="29"/>
        <v>0</v>
      </c>
      <c r="CJ29" s="54">
        <f t="shared" si="30"/>
        <v>0</v>
      </c>
      <c r="CK29" s="54">
        <f t="shared" si="30"/>
        <v>196</v>
      </c>
      <c r="CL29" s="54">
        <f t="shared" si="31"/>
        <v>20</v>
      </c>
      <c r="CM29" s="54">
        <f t="shared" si="31"/>
        <v>12</v>
      </c>
      <c r="CN29" s="54">
        <v>136</v>
      </c>
      <c r="CO29" s="54">
        <v>5</v>
      </c>
      <c r="CP29" s="54">
        <v>5</v>
      </c>
      <c r="CQ29" s="54">
        <v>5</v>
      </c>
      <c r="CR29" s="54"/>
      <c r="CS29" s="54"/>
      <c r="CT29" s="54"/>
      <c r="CU29" s="54"/>
      <c r="CV29" s="54"/>
      <c r="CW29" s="54"/>
      <c r="CX29" s="54">
        <v>131</v>
      </c>
      <c r="CY29" s="54">
        <v>0</v>
      </c>
      <c r="CZ29" s="52">
        <v>12</v>
      </c>
      <c r="DA29" s="54">
        <v>65</v>
      </c>
      <c r="DB29" s="54"/>
      <c r="DC29" s="54"/>
      <c r="DD29" s="54"/>
      <c r="DE29" s="54"/>
      <c r="DF29" s="54"/>
      <c r="DG29" s="54"/>
      <c r="DH29" s="54"/>
      <c r="DI29" s="54"/>
      <c r="DJ29" s="54"/>
      <c r="DK29" s="54">
        <v>65</v>
      </c>
      <c r="DL29" s="54">
        <v>20</v>
      </c>
      <c r="DM29" s="52">
        <v>0</v>
      </c>
      <c r="DN29" s="54">
        <f t="shared" si="35"/>
        <v>97</v>
      </c>
      <c r="DO29" s="54">
        <f t="shared" si="35"/>
        <v>92</v>
      </c>
      <c r="DP29" s="54">
        <f t="shared" si="35"/>
        <v>92</v>
      </c>
      <c r="DQ29" s="54">
        <f t="shared" si="35"/>
        <v>92</v>
      </c>
      <c r="DR29" s="54">
        <f t="shared" si="35"/>
        <v>20</v>
      </c>
      <c r="DS29" s="54">
        <f t="shared" si="35"/>
        <v>0</v>
      </c>
      <c r="DT29" s="54">
        <f t="shared" si="35"/>
        <v>20</v>
      </c>
      <c r="DU29" s="54">
        <f t="shared" si="35"/>
        <v>0</v>
      </c>
      <c r="DV29" s="54">
        <f t="shared" si="33"/>
        <v>0</v>
      </c>
      <c r="DW29" s="54">
        <f t="shared" si="33"/>
        <v>0</v>
      </c>
      <c r="DX29" s="54">
        <f t="shared" si="33"/>
        <v>5</v>
      </c>
      <c r="DY29" s="54">
        <f t="shared" si="33"/>
        <v>0</v>
      </c>
      <c r="DZ29" s="54">
        <f t="shared" si="33"/>
        <v>0</v>
      </c>
      <c r="EA29" s="54">
        <v>97</v>
      </c>
      <c r="EB29" s="54">
        <v>92</v>
      </c>
      <c r="EC29" s="54">
        <v>92</v>
      </c>
      <c r="ED29" s="54">
        <v>92</v>
      </c>
      <c r="EE29" s="54">
        <v>20</v>
      </c>
      <c r="EF29" s="54"/>
      <c r="EG29" s="54">
        <v>20</v>
      </c>
      <c r="EH29" s="54"/>
      <c r="EI29" s="54"/>
      <c r="EJ29" s="54"/>
      <c r="EK29" s="54">
        <v>5</v>
      </c>
      <c r="EL29" s="54">
        <v>0</v>
      </c>
      <c r="EM29" s="52">
        <v>0</v>
      </c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8"/>
      <c r="EY29" s="54"/>
      <c r="EZ29" s="52"/>
      <c r="FA29" s="59"/>
      <c r="FB29" s="53">
        <v>23</v>
      </c>
      <c r="FC29" s="53" t="s">
        <v>98</v>
      </c>
      <c r="FD29" s="60">
        <f t="shared" si="12"/>
        <v>2460</v>
      </c>
      <c r="FE29" s="61">
        <f t="shared" si="12"/>
        <v>758</v>
      </c>
      <c r="FF29" s="60">
        <f t="shared" si="12"/>
        <v>758</v>
      </c>
      <c r="FG29" s="60">
        <f t="shared" si="12"/>
        <v>758</v>
      </c>
      <c r="FH29" s="60">
        <f t="shared" si="12"/>
        <v>127</v>
      </c>
      <c r="FI29" s="60">
        <f t="shared" si="12"/>
        <v>0</v>
      </c>
      <c r="FJ29" s="60">
        <f t="shared" si="12"/>
        <v>127</v>
      </c>
      <c r="FK29" s="60">
        <f t="shared" si="12"/>
        <v>0</v>
      </c>
      <c r="FL29" s="60">
        <f t="shared" si="12"/>
        <v>0</v>
      </c>
      <c r="FM29" s="60">
        <f t="shared" si="12"/>
        <v>0</v>
      </c>
      <c r="FN29" s="60">
        <f t="shared" si="12"/>
        <v>1702</v>
      </c>
      <c r="FO29" s="60">
        <f t="shared" si="13"/>
        <v>2460</v>
      </c>
      <c r="FP29" s="62">
        <f t="shared" si="14"/>
        <v>349</v>
      </c>
      <c r="FQ29" s="60">
        <f t="shared" si="14"/>
        <v>423</v>
      </c>
      <c r="FR29" s="59">
        <f t="shared" si="15"/>
        <v>0</v>
      </c>
      <c r="FS29" s="1">
        <v>2460</v>
      </c>
      <c r="FT29" s="63">
        <v>63.170731707317074</v>
      </c>
      <c r="FU29" s="168">
        <v>23</v>
      </c>
      <c r="FV29" s="168" t="s">
        <v>98</v>
      </c>
      <c r="FW29" s="165">
        <f t="shared" si="16"/>
        <v>100</v>
      </c>
      <c r="FX29" s="165">
        <f t="shared" si="17"/>
        <v>95.60975609756098</v>
      </c>
      <c r="FY29" s="165">
        <f t="shared" si="18"/>
        <v>69.1869918699187</v>
      </c>
      <c r="FZ29" s="165">
        <f t="shared" si="19"/>
        <v>30.8130081300813</v>
      </c>
      <c r="GA29" s="165">
        <f t="shared" si="20"/>
        <v>30.8130081300813</v>
      </c>
      <c r="GB29" s="165">
        <f t="shared" si="21"/>
        <v>30.8130081300813</v>
      </c>
      <c r="GC29" s="165">
        <f t="shared" si="22"/>
        <v>5.162601626016261</v>
      </c>
      <c r="GD29" s="166">
        <f t="shared" si="23"/>
        <v>0</v>
      </c>
      <c r="GE29" s="165">
        <f t="shared" si="24"/>
        <v>0</v>
      </c>
      <c r="GF29" s="167">
        <f t="shared" si="25"/>
        <v>100</v>
      </c>
      <c r="GG29" s="167">
        <f t="shared" si="26"/>
        <v>6.016260162601625</v>
      </c>
      <c r="GH29" s="167">
        <v>44</v>
      </c>
      <c r="GI29" s="207">
        <f t="shared" si="27"/>
        <v>25.1869918699187</v>
      </c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4"/>
      <c r="GV29" s="64"/>
      <c r="GW29" s="6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8">
      <c r="A30" s="52">
        <v>24</v>
      </c>
      <c r="B30" s="53" t="s">
        <v>99</v>
      </c>
      <c r="C30" s="52">
        <v>4855</v>
      </c>
      <c r="D30" s="54">
        <v>4681</v>
      </c>
      <c r="E30" s="55">
        <f t="shared" si="0"/>
        <v>96.41606591143152</v>
      </c>
      <c r="F30" s="54">
        <v>4855</v>
      </c>
      <c r="G30" s="55">
        <f t="shared" si="1"/>
        <v>100</v>
      </c>
      <c r="H30" s="54">
        <v>662</v>
      </c>
      <c r="I30" s="55">
        <f t="shared" si="2"/>
        <v>13.635427394438723</v>
      </c>
      <c r="J30" s="54">
        <v>662</v>
      </c>
      <c r="K30" s="55">
        <f t="shared" si="3"/>
        <v>13.635427394438723</v>
      </c>
      <c r="L30" s="54">
        <v>662</v>
      </c>
      <c r="M30" s="55">
        <f t="shared" si="4"/>
        <v>13.635427394438723</v>
      </c>
      <c r="N30" s="54"/>
      <c r="O30" s="55">
        <f t="shared" si="5"/>
        <v>0</v>
      </c>
      <c r="P30" s="54"/>
      <c r="Q30" s="54"/>
      <c r="R30" s="54"/>
      <c r="S30" s="54"/>
      <c r="T30" s="55">
        <f t="shared" si="6"/>
        <v>0</v>
      </c>
      <c r="U30" s="54"/>
      <c r="V30" s="55">
        <f t="shared" si="7"/>
        <v>0</v>
      </c>
      <c r="W30" s="54">
        <v>4193</v>
      </c>
      <c r="X30" s="57">
        <f t="shared" si="8"/>
        <v>86.36457260556128</v>
      </c>
      <c r="Y30" s="56">
        <v>0</v>
      </c>
      <c r="Z30" s="48">
        <v>305</v>
      </c>
      <c r="AA30" s="54">
        <f t="shared" si="34"/>
        <v>4789</v>
      </c>
      <c r="AB30" s="54">
        <f t="shared" si="34"/>
        <v>626</v>
      </c>
      <c r="AC30" s="54">
        <f t="shared" si="34"/>
        <v>626</v>
      </c>
      <c r="AD30" s="54">
        <f t="shared" si="34"/>
        <v>626</v>
      </c>
      <c r="AE30" s="54">
        <f t="shared" si="34"/>
        <v>0</v>
      </c>
      <c r="AF30" s="54">
        <f t="shared" si="34"/>
        <v>0</v>
      </c>
      <c r="AG30" s="54">
        <f t="shared" si="34"/>
        <v>0</v>
      </c>
      <c r="AH30" s="54">
        <f t="shared" si="34"/>
        <v>0</v>
      </c>
      <c r="AI30" s="54">
        <f t="shared" si="32"/>
        <v>0</v>
      </c>
      <c r="AJ30" s="56">
        <f t="shared" si="32"/>
        <v>0</v>
      </c>
      <c r="AK30" s="56">
        <f t="shared" si="32"/>
        <v>4163</v>
      </c>
      <c r="AL30" s="56">
        <f t="shared" si="32"/>
        <v>0</v>
      </c>
      <c r="AM30" s="56">
        <f t="shared" si="32"/>
        <v>305</v>
      </c>
      <c r="AN30" s="54">
        <v>1488</v>
      </c>
      <c r="AO30" s="54">
        <v>10</v>
      </c>
      <c r="AP30" s="54">
        <v>10</v>
      </c>
      <c r="AQ30" s="54">
        <v>10</v>
      </c>
      <c r="AR30" s="54"/>
      <c r="AS30" s="54"/>
      <c r="AT30" s="54"/>
      <c r="AU30" s="54"/>
      <c r="AV30" s="54"/>
      <c r="AW30" s="54"/>
      <c r="AX30" s="54">
        <v>1478</v>
      </c>
      <c r="AY30" s="54">
        <v>0</v>
      </c>
      <c r="AZ30" s="52">
        <v>60</v>
      </c>
      <c r="BA30" s="54">
        <v>2952</v>
      </c>
      <c r="BB30" s="54">
        <v>307</v>
      </c>
      <c r="BC30" s="54">
        <v>307</v>
      </c>
      <c r="BD30" s="54">
        <v>307</v>
      </c>
      <c r="BE30" s="54"/>
      <c r="BF30" s="54"/>
      <c r="BG30" s="54"/>
      <c r="BH30" s="54"/>
      <c r="BI30" s="54"/>
      <c r="BJ30" s="54"/>
      <c r="BK30" s="54">
        <v>2645</v>
      </c>
      <c r="BL30" s="54">
        <v>0</v>
      </c>
      <c r="BM30" s="52">
        <v>205</v>
      </c>
      <c r="BN30" s="54">
        <v>349</v>
      </c>
      <c r="BO30" s="54">
        <v>309</v>
      </c>
      <c r="BP30" s="54">
        <v>309</v>
      </c>
      <c r="BQ30" s="54">
        <v>309</v>
      </c>
      <c r="BR30" s="54"/>
      <c r="BS30" s="54"/>
      <c r="BT30" s="54"/>
      <c r="BU30" s="54"/>
      <c r="BV30" s="54"/>
      <c r="BW30" s="54"/>
      <c r="BX30" s="54">
        <v>40</v>
      </c>
      <c r="BY30" s="54">
        <v>0</v>
      </c>
      <c r="BZ30" s="52">
        <v>40</v>
      </c>
      <c r="CA30" s="54">
        <f t="shared" si="28"/>
        <v>66</v>
      </c>
      <c r="CB30" s="54">
        <f t="shared" si="28"/>
        <v>36</v>
      </c>
      <c r="CC30" s="54">
        <f t="shared" si="28"/>
        <v>36</v>
      </c>
      <c r="CD30" s="54">
        <f t="shared" si="28"/>
        <v>36</v>
      </c>
      <c r="CE30" s="54">
        <f t="shared" si="29"/>
        <v>0</v>
      </c>
      <c r="CF30" s="54">
        <f t="shared" si="29"/>
        <v>0</v>
      </c>
      <c r="CG30" s="54">
        <f t="shared" si="29"/>
        <v>0</v>
      </c>
      <c r="CH30" s="54">
        <f t="shared" si="29"/>
        <v>0</v>
      </c>
      <c r="CI30" s="54">
        <f t="shared" si="29"/>
        <v>0</v>
      </c>
      <c r="CJ30" s="54">
        <f t="shared" si="30"/>
        <v>0</v>
      </c>
      <c r="CK30" s="54">
        <f t="shared" si="30"/>
        <v>30</v>
      </c>
      <c r="CL30" s="54">
        <f t="shared" si="31"/>
        <v>0</v>
      </c>
      <c r="CM30" s="54">
        <f t="shared" si="31"/>
        <v>0</v>
      </c>
      <c r="CN30" s="54">
        <v>46</v>
      </c>
      <c r="CO30" s="54">
        <v>36</v>
      </c>
      <c r="CP30" s="54">
        <v>36</v>
      </c>
      <c r="CQ30" s="54">
        <v>36</v>
      </c>
      <c r="CR30" s="54"/>
      <c r="CS30" s="54"/>
      <c r="CT30" s="54"/>
      <c r="CU30" s="54"/>
      <c r="CV30" s="54"/>
      <c r="CW30" s="54"/>
      <c r="CX30" s="54">
        <v>10</v>
      </c>
      <c r="CY30" s="54">
        <v>0</v>
      </c>
      <c r="CZ30" s="52">
        <v>0</v>
      </c>
      <c r="DA30" s="54">
        <v>20</v>
      </c>
      <c r="DB30" s="54"/>
      <c r="DC30" s="54"/>
      <c r="DD30" s="54"/>
      <c r="DE30" s="54"/>
      <c r="DF30" s="54"/>
      <c r="DG30" s="54"/>
      <c r="DH30" s="54"/>
      <c r="DI30" s="54"/>
      <c r="DJ30" s="54"/>
      <c r="DK30" s="54">
        <v>20</v>
      </c>
      <c r="DL30" s="54">
        <v>0</v>
      </c>
      <c r="DM30" s="52">
        <v>0</v>
      </c>
      <c r="DN30" s="54">
        <f t="shared" si="35"/>
        <v>0</v>
      </c>
      <c r="DO30" s="54">
        <f t="shared" si="35"/>
        <v>0</v>
      </c>
      <c r="DP30" s="54">
        <f t="shared" si="35"/>
        <v>0</v>
      </c>
      <c r="DQ30" s="54">
        <f t="shared" si="35"/>
        <v>0</v>
      </c>
      <c r="DR30" s="54">
        <f t="shared" si="35"/>
        <v>0</v>
      </c>
      <c r="DS30" s="54">
        <f t="shared" si="35"/>
        <v>0</v>
      </c>
      <c r="DT30" s="54">
        <f t="shared" si="35"/>
        <v>0</v>
      </c>
      <c r="DU30" s="54">
        <f t="shared" si="35"/>
        <v>0</v>
      </c>
      <c r="DV30" s="54">
        <f t="shared" si="33"/>
        <v>0</v>
      </c>
      <c r="DW30" s="54">
        <f t="shared" si="33"/>
        <v>0</v>
      </c>
      <c r="DX30" s="54">
        <f t="shared" si="33"/>
        <v>0</v>
      </c>
      <c r="DY30" s="54">
        <f t="shared" si="33"/>
        <v>0</v>
      </c>
      <c r="DZ30" s="54">
        <f t="shared" si="33"/>
        <v>0</v>
      </c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2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8"/>
      <c r="EY30" s="54"/>
      <c r="EZ30" s="52"/>
      <c r="FA30" s="59"/>
      <c r="FB30" s="53">
        <v>24</v>
      </c>
      <c r="FC30" s="53" t="s">
        <v>99</v>
      </c>
      <c r="FD30" s="60">
        <f t="shared" si="12"/>
        <v>4855</v>
      </c>
      <c r="FE30" s="61">
        <f t="shared" si="12"/>
        <v>662</v>
      </c>
      <c r="FF30" s="60">
        <f aca="true" t="shared" si="36" ref="FF30:FN32">SUM(DP30,CC30,AC30)</f>
        <v>662</v>
      </c>
      <c r="FG30" s="60">
        <f t="shared" si="36"/>
        <v>662</v>
      </c>
      <c r="FH30" s="60">
        <f t="shared" si="36"/>
        <v>0</v>
      </c>
      <c r="FI30" s="60">
        <f t="shared" si="36"/>
        <v>0</v>
      </c>
      <c r="FJ30" s="60">
        <f t="shared" si="36"/>
        <v>0</v>
      </c>
      <c r="FK30" s="60">
        <f t="shared" si="36"/>
        <v>0</v>
      </c>
      <c r="FL30" s="60">
        <f t="shared" si="36"/>
        <v>0</v>
      </c>
      <c r="FM30" s="60">
        <f t="shared" si="36"/>
        <v>0</v>
      </c>
      <c r="FN30" s="60">
        <f t="shared" si="36"/>
        <v>4193</v>
      </c>
      <c r="FO30" s="60">
        <f t="shared" si="13"/>
        <v>4855</v>
      </c>
      <c r="FP30" s="62">
        <f t="shared" si="14"/>
        <v>0</v>
      </c>
      <c r="FQ30" s="54">
        <f t="shared" si="14"/>
        <v>305</v>
      </c>
      <c r="FR30" s="59">
        <f t="shared" si="15"/>
        <v>0</v>
      </c>
      <c r="FS30" s="1">
        <v>4855</v>
      </c>
      <c r="FT30" s="63">
        <v>74.31513903192585</v>
      </c>
      <c r="FU30" s="168">
        <v>24</v>
      </c>
      <c r="FV30" s="168" t="s">
        <v>99</v>
      </c>
      <c r="FW30" s="165">
        <f t="shared" si="16"/>
        <v>100</v>
      </c>
      <c r="FX30" s="165">
        <f t="shared" si="17"/>
        <v>96.41606591143152</v>
      </c>
      <c r="FY30" s="165">
        <f t="shared" si="18"/>
        <v>86.36457260556128</v>
      </c>
      <c r="FZ30" s="165">
        <f t="shared" si="19"/>
        <v>13.635427394438723</v>
      </c>
      <c r="GA30" s="165">
        <f t="shared" si="20"/>
        <v>13.635427394438723</v>
      </c>
      <c r="GB30" s="165">
        <f t="shared" si="21"/>
        <v>13.635427394438723</v>
      </c>
      <c r="GC30" s="165">
        <f t="shared" si="22"/>
        <v>0</v>
      </c>
      <c r="GD30" s="166">
        <f t="shared" si="23"/>
        <v>0</v>
      </c>
      <c r="GE30" s="165">
        <f t="shared" si="24"/>
        <v>0</v>
      </c>
      <c r="GF30" s="167">
        <f t="shared" si="25"/>
        <v>100</v>
      </c>
      <c r="GG30" s="167">
        <f t="shared" si="26"/>
        <v>12.049433573635426</v>
      </c>
      <c r="GH30" s="167">
        <v>74</v>
      </c>
      <c r="GI30" s="207">
        <f t="shared" si="27"/>
        <v>12.364572605561278</v>
      </c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4"/>
      <c r="GV30" s="64"/>
      <c r="GW30" s="6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8">
      <c r="A31" s="52">
        <v>25</v>
      </c>
      <c r="B31" s="53" t="s">
        <v>100</v>
      </c>
      <c r="C31" s="52">
        <v>298</v>
      </c>
      <c r="D31" s="54">
        <v>72.2</v>
      </c>
      <c r="E31" s="55">
        <f t="shared" si="0"/>
        <v>25.069444444444443</v>
      </c>
      <c r="F31" s="54">
        <v>288</v>
      </c>
      <c r="G31" s="55">
        <f t="shared" si="1"/>
        <v>96.64429530201342</v>
      </c>
      <c r="H31" s="54">
        <v>50</v>
      </c>
      <c r="I31" s="55">
        <f t="shared" si="2"/>
        <v>17.36111111111111</v>
      </c>
      <c r="J31" s="54">
        <v>50</v>
      </c>
      <c r="K31" s="55">
        <f t="shared" si="3"/>
        <v>17.36111111111111</v>
      </c>
      <c r="L31" s="54">
        <v>50</v>
      </c>
      <c r="M31" s="55">
        <f t="shared" si="4"/>
        <v>17.36111111111111</v>
      </c>
      <c r="N31" s="54"/>
      <c r="O31" s="55">
        <f t="shared" si="5"/>
        <v>0</v>
      </c>
      <c r="P31" s="54"/>
      <c r="Q31" s="54"/>
      <c r="R31" s="54"/>
      <c r="S31" s="54"/>
      <c r="T31" s="55">
        <f t="shared" si="6"/>
        <v>0</v>
      </c>
      <c r="U31" s="54"/>
      <c r="V31" s="55">
        <f t="shared" si="7"/>
        <v>0</v>
      </c>
      <c r="W31" s="54">
        <v>238</v>
      </c>
      <c r="X31" s="57">
        <f t="shared" si="8"/>
        <v>82.63888888888889</v>
      </c>
      <c r="Y31" s="56">
        <v>0</v>
      </c>
      <c r="Z31" s="48">
        <v>0</v>
      </c>
      <c r="AA31" s="54">
        <f t="shared" si="34"/>
        <v>255</v>
      </c>
      <c r="AB31" s="54">
        <f t="shared" si="34"/>
        <v>50</v>
      </c>
      <c r="AC31" s="54">
        <f t="shared" si="34"/>
        <v>50</v>
      </c>
      <c r="AD31" s="54">
        <f t="shared" si="34"/>
        <v>50</v>
      </c>
      <c r="AE31" s="54">
        <f t="shared" si="34"/>
        <v>0</v>
      </c>
      <c r="AF31" s="54">
        <f t="shared" si="34"/>
        <v>0</v>
      </c>
      <c r="AG31" s="54">
        <f t="shared" si="34"/>
        <v>0</v>
      </c>
      <c r="AH31" s="54">
        <f t="shared" si="34"/>
        <v>0</v>
      </c>
      <c r="AI31" s="54">
        <f t="shared" si="32"/>
        <v>0</v>
      </c>
      <c r="AJ31" s="56">
        <f t="shared" si="32"/>
        <v>0</v>
      </c>
      <c r="AK31" s="56">
        <f t="shared" si="32"/>
        <v>205</v>
      </c>
      <c r="AL31" s="56">
        <f t="shared" si="32"/>
        <v>0</v>
      </c>
      <c r="AM31" s="56">
        <f t="shared" si="32"/>
        <v>0</v>
      </c>
      <c r="AN31" s="54">
        <v>29.8</v>
      </c>
      <c r="AO31" s="54"/>
      <c r="AP31" s="54"/>
      <c r="AQ31" s="54"/>
      <c r="AR31" s="54"/>
      <c r="AS31" s="54"/>
      <c r="AT31" s="54"/>
      <c r="AU31" s="54"/>
      <c r="AV31" s="54"/>
      <c r="AW31" s="54"/>
      <c r="AX31" s="54">
        <v>29.8</v>
      </c>
      <c r="AY31" s="54">
        <v>0</v>
      </c>
      <c r="AZ31" s="52">
        <v>0</v>
      </c>
      <c r="BA31" s="54">
        <v>72.2</v>
      </c>
      <c r="BB31" s="54"/>
      <c r="BC31" s="54"/>
      <c r="BD31" s="54"/>
      <c r="BE31" s="54"/>
      <c r="BF31" s="54"/>
      <c r="BG31" s="54"/>
      <c r="BH31" s="54"/>
      <c r="BI31" s="54"/>
      <c r="BJ31" s="54"/>
      <c r="BK31" s="54">
        <v>72.2</v>
      </c>
      <c r="BL31" s="54"/>
      <c r="BM31" s="52"/>
      <c r="BN31" s="54">
        <v>153</v>
      </c>
      <c r="BO31" s="54">
        <v>50</v>
      </c>
      <c r="BP31" s="54">
        <v>50</v>
      </c>
      <c r="BQ31" s="54">
        <v>50</v>
      </c>
      <c r="BR31" s="54"/>
      <c r="BS31" s="54"/>
      <c r="BT31" s="54"/>
      <c r="BU31" s="54"/>
      <c r="BV31" s="54"/>
      <c r="BW31" s="54"/>
      <c r="BX31" s="54">
        <v>103</v>
      </c>
      <c r="BY31" s="54">
        <v>0</v>
      </c>
      <c r="BZ31" s="52">
        <v>0</v>
      </c>
      <c r="CA31" s="54">
        <f t="shared" si="28"/>
        <v>33</v>
      </c>
      <c r="CB31" s="54">
        <f t="shared" si="28"/>
        <v>0</v>
      </c>
      <c r="CC31" s="54">
        <f t="shared" si="28"/>
        <v>0</v>
      </c>
      <c r="CD31" s="54">
        <f t="shared" si="28"/>
        <v>0</v>
      </c>
      <c r="CE31" s="54">
        <f t="shared" si="29"/>
        <v>0</v>
      </c>
      <c r="CF31" s="54">
        <f t="shared" si="29"/>
        <v>0</v>
      </c>
      <c r="CG31" s="54">
        <f t="shared" si="29"/>
        <v>0</v>
      </c>
      <c r="CH31" s="54">
        <f t="shared" si="29"/>
        <v>0</v>
      </c>
      <c r="CI31" s="54">
        <f t="shared" si="29"/>
        <v>0</v>
      </c>
      <c r="CJ31" s="54">
        <f t="shared" si="30"/>
        <v>0</v>
      </c>
      <c r="CK31" s="54">
        <f t="shared" si="30"/>
        <v>33</v>
      </c>
      <c r="CL31" s="54">
        <f t="shared" si="31"/>
        <v>0</v>
      </c>
      <c r="CM31" s="54">
        <f t="shared" si="31"/>
        <v>0</v>
      </c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2"/>
      <c r="DA31" s="54">
        <v>33</v>
      </c>
      <c r="DB31" s="54"/>
      <c r="DC31" s="54"/>
      <c r="DD31" s="54"/>
      <c r="DE31" s="54"/>
      <c r="DF31" s="54"/>
      <c r="DG31" s="54"/>
      <c r="DH31" s="54"/>
      <c r="DI31" s="54"/>
      <c r="DJ31" s="54"/>
      <c r="DK31" s="54">
        <v>33</v>
      </c>
      <c r="DL31" s="54">
        <v>0</v>
      </c>
      <c r="DM31" s="52">
        <v>0</v>
      </c>
      <c r="DN31" s="54">
        <f t="shared" si="35"/>
        <v>0</v>
      </c>
      <c r="DO31" s="54">
        <f t="shared" si="35"/>
        <v>0</v>
      </c>
      <c r="DP31" s="54">
        <f t="shared" si="35"/>
        <v>0</v>
      </c>
      <c r="DQ31" s="54">
        <f t="shared" si="35"/>
        <v>0</v>
      </c>
      <c r="DR31" s="54">
        <f t="shared" si="35"/>
        <v>0</v>
      </c>
      <c r="DS31" s="54">
        <f t="shared" si="35"/>
        <v>0</v>
      </c>
      <c r="DT31" s="54">
        <f t="shared" si="35"/>
        <v>0</v>
      </c>
      <c r="DU31" s="54">
        <f t="shared" si="35"/>
        <v>0</v>
      </c>
      <c r="DV31" s="54">
        <f t="shared" si="33"/>
        <v>0</v>
      </c>
      <c r="DW31" s="54">
        <f t="shared" si="33"/>
        <v>0</v>
      </c>
      <c r="DX31" s="54">
        <f t="shared" si="33"/>
        <v>0</v>
      </c>
      <c r="DY31" s="54">
        <f t="shared" si="33"/>
        <v>0</v>
      </c>
      <c r="DZ31" s="54">
        <f t="shared" si="33"/>
        <v>0</v>
      </c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2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8"/>
      <c r="EY31" s="54"/>
      <c r="EZ31" s="52"/>
      <c r="FA31" s="59"/>
      <c r="FB31" s="53">
        <v>25</v>
      </c>
      <c r="FC31" s="53" t="s">
        <v>100</v>
      </c>
      <c r="FD31" s="60">
        <f>SUM(DN31,CA31,AA31)</f>
        <v>288</v>
      </c>
      <c r="FE31" s="61">
        <f>SUM(DO31,CB31,AB31)</f>
        <v>50</v>
      </c>
      <c r="FF31" s="60">
        <f t="shared" si="36"/>
        <v>50</v>
      </c>
      <c r="FG31" s="60">
        <f t="shared" si="36"/>
        <v>50</v>
      </c>
      <c r="FH31" s="60">
        <f t="shared" si="36"/>
        <v>0</v>
      </c>
      <c r="FI31" s="60">
        <f t="shared" si="36"/>
        <v>0</v>
      </c>
      <c r="FJ31" s="60">
        <f t="shared" si="36"/>
        <v>0</v>
      </c>
      <c r="FK31" s="60">
        <f t="shared" si="36"/>
        <v>0</v>
      </c>
      <c r="FL31" s="60">
        <f t="shared" si="36"/>
        <v>0</v>
      </c>
      <c r="FM31" s="60">
        <f t="shared" si="36"/>
        <v>0</v>
      </c>
      <c r="FN31" s="60">
        <f t="shared" si="36"/>
        <v>238</v>
      </c>
      <c r="FO31" s="60">
        <f t="shared" si="13"/>
        <v>288</v>
      </c>
      <c r="FP31" s="62">
        <f t="shared" si="14"/>
        <v>0</v>
      </c>
      <c r="FQ31" s="54">
        <f t="shared" si="14"/>
        <v>0</v>
      </c>
      <c r="FR31" s="59">
        <f t="shared" si="15"/>
        <v>0</v>
      </c>
      <c r="FS31" s="1">
        <v>133</v>
      </c>
      <c r="FT31" s="63">
        <v>84.92159227985525</v>
      </c>
      <c r="FU31" s="168">
        <v>25</v>
      </c>
      <c r="FV31" s="168" t="s">
        <v>100</v>
      </c>
      <c r="FW31" s="165">
        <f t="shared" si="16"/>
        <v>96.64429530201342</v>
      </c>
      <c r="FX31" s="165">
        <f t="shared" si="17"/>
        <v>25.069444444444443</v>
      </c>
      <c r="FY31" s="165">
        <f t="shared" si="18"/>
        <v>82.63888888888889</v>
      </c>
      <c r="FZ31" s="165">
        <f t="shared" si="19"/>
        <v>17.36111111111111</v>
      </c>
      <c r="GA31" s="165">
        <f t="shared" si="20"/>
        <v>17.36111111111111</v>
      </c>
      <c r="GB31" s="165">
        <f t="shared" si="21"/>
        <v>17.36111111111111</v>
      </c>
      <c r="GC31" s="165">
        <f t="shared" si="22"/>
        <v>0</v>
      </c>
      <c r="GD31" s="166">
        <f t="shared" si="23"/>
        <v>0</v>
      </c>
      <c r="GE31" s="165">
        <f t="shared" si="24"/>
        <v>0</v>
      </c>
      <c r="GF31" s="167">
        <f t="shared" si="25"/>
        <v>216.54135338345864</v>
      </c>
      <c r="GG31" s="167">
        <f t="shared" si="26"/>
        <v>-2.282703390966361</v>
      </c>
      <c r="GH31" s="167">
        <v>85</v>
      </c>
      <c r="GI31" s="207">
        <f t="shared" si="27"/>
        <v>-2.3611111111111143</v>
      </c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4"/>
      <c r="GV31" s="64"/>
      <c r="GW31" s="6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75" customFormat="1" ht="15" customHeight="1">
      <c r="A32" s="178" t="s">
        <v>101</v>
      </c>
      <c r="B32" s="179"/>
      <c r="C32" s="67">
        <f>SUM(C7:C31)</f>
        <v>73494.7</v>
      </c>
      <c r="D32" s="68">
        <f>SUM(D7:D31)</f>
        <v>64127.299999999996</v>
      </c>
      <c r="E32" s="69">
        <f t="shared" si="0"/>
        <v>87.20567017108698</v>
      </c>
      <c r="F32" s="68">
        <f>SUM(F7:F31)</f>
        <v>73535.7</v>
      </c>
      <c r="G32" s="70">
        <f t="shared" si="1"/>
        <v>100.05578633561332</v>
      </c>
      <c r="H32" s="68">
        <f>SUM(H7:H31)</f>
        <v>20805.299999999996</v>
      </c>
      <c r="I32" s="69">
        <f t="shared" si="2"/>
        <v>28.29278840073596</v>
      </c>
      <c r="J32" s="68">
        <f>SUM(J7:J31)</f>
        <v>14346.100000000002</v>
      </c>
      <c r="K32" s="69">
        <f t="shared" si="3"/>
        <v>19.50902758796068</v>
      </c>
      <c r="L32" s="68">
        <f>SUM(L7:L31)</f>
        <v>12468.8</v>
      </c>
      <c r="M32" s="69">
        <f t="shared" si="4"/>
        <v>16.9561179127961</v>
      </c>
      <c r="N32" s="68">
        <f>SUM(N7:N31)</f>
        <v>9906.599999999999</v>
      </c>
      <c r="O32" s="69">
        <f t="shared" si="5"/>
        <v>13.471823889620957</v>
      </c>
      <c r="P32" s="68">
        <f>SUM(P7:P31)</f>
        <v>5066.000000000001</v>
      </c>
      <c r="Q32" s="68">
        <f>SUM(Q7:Q31)</f>
        <v>3039.7000000000003</v>
      </c>
      <c r="R32" s="68">
        <f>SUM(R7:R31)</f>
        <v>1659.3</v>
      </c>
      <c r="S32" s="68">
        <f>SUM(S7:S31)</f>
        <v>215.1</v>
      </c>
      <c r="T32" s="69">
        <f t="shared" si="6"/>
        <v>0.29251098446060897</v>
      </c>
      <c r="U32" s="68">
        <f>SUM(U7:U31)</f>
        <v>284</v>
      </c>
      <c r="V32" s="69">
        <f t="shared" si="7"/>
        <v>0.3862069715797905</v>
      </c>
      <c r="W32" s="68">
        <f>SUM(W7:W31)</f>
        <v>52730.399999999994</v>
      </c>
      <c r="X32" s="71">
        <f t="shared" si="8"/>
        <v>71.70721159926403</v>
      </c>
      <c r="Y32" s="72">
        <f aca="true" t="shared" si="37" ref="Y32:AK32">SUM(Y7:Y31)</f>
        <v>2249.3</v>
      </c>
      <c r="Z32" s="72">
        <f t="shared" si="37"/>
        <v>6174.2</v>
      </c>
      <c r="AA32" s="68">
        <f t="shared" si="37"/>
        <v>68949.29999999999</v>
      </c>
      <c r="AB32" s="68">
        <f t="shared" si="37"/>
        <v>19683.1</v>
      </c>
      <c r="AC32" s="68">
        <f t="shared" si="37"/>
        <v>13654.7</v>
      </c>
      <c r="AD32" s="68">
        <f t="shared" si="37"/>
        <v>11826.299999999997</v>
      </c>
      <c r="AE32" s="68">
        <f t="shared" si="37"/>
        <v>9054.3</v>
      </c>
      <c r="AF32" s="68">
        <f t="shared" si="37"/>
        <v>4576.5</v>
      </c>
      <c r="AG32" s="68">
        <f t="shared" si="37"/>
        <v>2783.4</v>
      </c>
      <c r="AH32" s="68">
        <f t="shared" si="37"/>
        <v>1552.8</v>
      </c>
      <c r="AI32" s="68">
        <f t="shared" si="37"/>
        <v>211.1</v>
      </c>
      <c r="AJ32" s="68">
        <f t="shared" si="37"/>
        <v>284</v>
      </c>
      <c r="AK32" s="68">
        <f t="shared" si="37"/>
        <v>49266.2</v>
      </c>
      <c r="AL32" s="68">
        <f>SUM(AY32,BL32,BY32)</f>
        <v>2097.6</v>
      </c>
      <c r="AM32" s="68">
        <f>SUM(AZ32,BM32,BZ32)</f>
        <v>6044.7</v>
      </c>
      <c r="AN32" s="68">
        <f aca="true" t="shared" si="38" ref="AN32:CK32">SUM(AN7:AN31)</f>
        <v>18894.5</v>
      </c>
      <c r="AO32" s="68">
        <f t="shared" si="38"/>
        <v>4528.900000000001</v>
      </c>
      <c r="AP32" s="68">
        <f t="shared" si="38"/>
        <v>3290.6000000000004</v>
      </c>
      <c r="AQ32" s="68">
        <f t="shared" si="38"/>
        <v>2527.5</v>
      </c>
      <c r="AR32" s="68">
        <f t="shared" si="38"/>
        <v>2546.9</v>
      </c>
      <c r="AS32" s="68">
        <f t="shared" si="38"/>
        <v>1398.6</v>
      </c>
      <c r="AT32" s="68">
        <f t="shared" si="38"/>
        <v>636.8</v>
      </c>
      <c r="AU32" s="68">
        <f t="shared" si="38"/>
        <v>508.7</v>
      </c>
      <c r="AV32" s="68">
        <f t="shared" si="38"/>
        <v>16</v>
      </c>
      <c r="AW32" s="68">
        <f t="shared" si="38"/>
        <v>24</v>
      </c>
      <c r="AX32" s="68">
        <f t="shared" si="38"/>
        <v>14365.6</v>
      </c>
      <c r="AY32" s="68">
        <f t="shared" si="38"/>
        <v>543.3</v>
      </c>
      <c r="AZ32" s="68">
        <f t="shared" si="38"/>
        <v>1113.1</v>
      </c>
      <c r="BA32" s="68">
        <f t="shared" si="38"/>
        <v>29212.300000000003</v>
      </c>
      <c r="BB32" s="68">
        <f t="shared" si="38"/>
        <v>6786.8</v>
      </c>
      <c r="BC32" s="68">
        <f t="shared" si="38"/>
        <v>3691.7000000000003</v>
      </c>
      <c r="BD32" s="68">
        <f t="shared" si="38"/>
        <v>3084.2999999999997</v>
      </c>
      <c r="BE32" s="68">
        <f t="shared" si="38"/>
        <v>3727.2000000000003</v>
      </c>
      <c r="BF32" s="68">
        <f t="shared" si="38"/>
        <v>1975.6999999999998</v>
      </c>
      <c r="BG32" s="68">
        <f t="shared" si="38"/>
        <v>1235.8</v>
      </c>
      <c r="BH32" s="68">
        <f t="shared" si="38"/>
        <v>515.7</v>
      </c>
      <c r="BI32" s="68">
        <f t="shared" si="38"/>
        <v>179.1</v>
      </c>
      <c r="BJ32" s="68">
        <f t="shared" si="38"/>
        <v>210</v>
      </c>
      <c r="BK32" s="68">
        <f t="shared" si="38"/>
        <v>22425.5</v>
      </c>
      <c r="BL32" s="68">
        <f t="shared" si="38"/>
        <v>765.1999999999999</v>
      </c>
      <c r="BM32" s="68">
        <f t="shared" si="38"/>
        <v>3406.4</v>
      </c>
      <c r="BN32" s="68">
        <f t="shared" si="38"/>
        <v>20842.499999999996</v>
      </c>
      <c r="BO32" s="68">
        <f t="shared" si="38"/>
        <v>8367.4</v>
      </c>
      <c r="BP32" s="68">
        <f t="shared" si="38"/>
        <v>6672.400000000001</v>
      </c>
      <c r="BQ32" s="68">
        <f t="shared" si="38"/>
        <v>6214.5</v>
      </c>
      <c r="BR32" s="68">
        <f t="shared" si="38"/>
        <v>2780.2000000000003</v>
      </c>
      <c r="BS32" s="68">
        <f t="shared" si="38"/>
        <v>1202.2</v>
      </c>
      <c r="BT32" s="68">
        <f t="shared" si="38"/>
        <v>910.8000000000001</v>
      </c>
      <c r="BU32" s="68">
        <f t="shared" si="38"/>
        <v>528.4</v>
      </c>
      <c r="BV32" s="68">
        <f t="shared" si="38"/>
        <v>16</v>
      </c>
      <c r="BW32" s="68">
        <f t="shared" si="38"/>
        <v>50</v>
      </c>
      <c r="BX32" s="68">
        <f t="shared" si="38"/>
        <v>12475.1</v>
      </c>
      <c r="BY32" s="68">
        <f t="shared" si="38"/>
        <v>789.0999999999999</v>
      </c>
      <c r="BZ32" s="68">
        <f t="shared" si="38"/>
        <v>1525.1999999999998</v>
      </c>
      <c r="CA32" s="68">
        <f t="shared" si="38"/>
        <v>4403.2</v>
      </c>
      <c r="CB32" s="68">
        <f t="shared" si="38"/>
        <v>973.6</v>
      </c>
      <c r="CC32" s="68">
        <f t="shared" si="38"/>
        <v>582.8</v>
      </c>
      <c r="CD32" s="68">
        <f t="shared" si="38"/>
        <v>533.9</v>
      </c>
      <c r="CE32" s="68">
        <f t="shared" si="38"/>
        <v>786.5999999999999</v>
      </c>
      <c r="CF32" s="68">
        <f t="shared" si="38"/>
        <v>449.5</v>
      </c>
      <c r="CG32" s="68">
        <f t="shared" si="38"/>
        <v>236.3</v>
      </c>
      <c r="CH32" s="68">
        <f t="shared" si="38"/>
        <v>100.8</v>
      </c>
      <c r="CI32" s="68">
        <f t="shared" si="38"/>
        <v>4</v>
      </c>
      <c r="CJ32" s="68">
        <f t="shared" si="38"/>
        <v>0</v>
      </c>
      <c r="CK32" s="68">
        <f t="shared" si="38"/>
        <v>3429.6</v>
      </c>
      <c r="CL32" s="68">
        <f t="shared" si="31"/>
        <v>151.7</v>
      </c>
      <c r="CM32" s="68">
        <f t="shared" si="31"/>
        <v>129.5</v>
      </c>
      <c r="CN32" s="68">
        <f aca="true" t="shared" si="39" ref="CN32:DX32">SUM(CN7:CN31)</f>
        <v>3419.2</v>
      </c>
      <c r="CO32" s="68">
        <f t="shared" si="39"/>
        <v>817.9</v>
      </c>
      <c r="CP32" s="68">
        <f t="shared" si="39"/>
        <v>468.7</v>
      </c>
      <c r="CQ32" s="68">
        <f t="shared" si="39"/>
        <v>419.8</v>
      </c>
      <c r="CR32" s="68">
        <f t="shared" si="39"/>
        <v>699</v>
      </c>
      <c r="CS32" s="68">
        <f t="shared" si="39"/>
        <v>449.5</v>
      </c>
      <c r="CT32" s="68">
        <f t="shared" si="39"/>
        <v>148.7</v>
      </c>
      <c r="CU32" s="68">
        <f t="shared" si="39"/>
        <v>100.8</v>
      </c>
      <c r="CV32" s="68">
        <f t="shared" si="39"/>
        <v>10</v>
      </c>
      <c r="CW32" s="68">
        <f t="shared" si="39"/>
        <v>0</v>
      </c>
      <c r="CX32" s="68">
        <f t="shared" si="39"/>
        <v>2601.2999999999997</v>
      </c>
      <c r="CY32" s="68">
        <f t="shared" si="39"/>
        <v>91.4</v>
      </c>
      <c r="CZ32" s="68">
        <f t="shared" si="39"/>
        <v>129.5</v>
      </c>
      <c r="DA32" s="68">
        <f t="shared" si="39"/>
        <v>984</v>
      </c>
      <c r="DB32" s="68">
        <f t="shared" si="39"/>
        <v>155.7</v>
      </c>
      <c r="DC32" s="68">
        <f t="shared" si="39"/>
        <v>114.1</v>
      </c>
      <c r="DD32" s="68">
        <f t="shared" si="39"/>
        <v>114.1</v>
      </c>
      <c r="DE32" s="68">
        <f t="shared" si="39"/>
        <v>87.6</v>
      </c>
      <c r="DF32" s="68">
        <f t="shared" si="39"/>
        <v>0</v>
      </c>
      <c r="DG32" s="68">
        <f t="shared" si="39"/>
        <v>87.6</v>
      </c>
      <c r="DH32" s="68">
        <f t="shared" si="39"/>
        <v>0</v>
      </c>
      <c r="DI32" s="68">
        <f t="shared" si="39"/>
        <v>4</v>
      </c>
      <c r="DJ32" s="68">
        <f t="shared" si="39"/>
        <v>0</v>
      </c>
      <c r="DK32" s="68">
        <f t="shared" si="39"/>
        <v>828.3</v>
      </c>
      <c r="DL32" s="68">
        <f t="shared" si="39"/>
        <v>60.3</v>
      </c>
      <c r="DM32" s="68">
        <f t="shared" si="39"/>
        <v>0</v>
      </c>
      <c r="DN32" s="68">
        <f t="shared" si="39"/>
        <v>183.20000000000002</v>
      </c>
      <c r="DO32" s="68">
        <f t="shared" si="39"/>
        <v>148.6</v>
      </c>
      <c r="DP32" s="68">
        <f t="shared" si="39"/>
        <v>108.6</v>
      </c>
      <c r="DQ32" s="68">
        <f t="shared" si="39"/>
        <v>108.6</v>
      </c>
      <c r="DR32" s="68">
        <f t="shared" si="39"/>
        <v>65.7</v>
      </c>
      <c r="DS32" s="68">
        <f t="shared" si="39"/>
        <v>40</v>
      </c>
      <c r="DT32" s="68">
        <f t="shared" si="39"/>
        <v>20</v>
      </c>
      <c r="DU32" s="68">
        <f t="shared" si="39"/>
        <v>5.7</v>
      </c>
      <c r="DV32" s="68">
        <f t="shared" si="39"/>
        <v>0</v>
      </c>
      <c r="DW32" s="68">
        <f t="shared" si="39"/>
        <v>0</v>
      </c>
      <c r="DX32" s="68">
        <f t="shared" si="39"/>
        <v>34.6</v>
      </c>
      <c r="DY32" s="68">
        <f>SUM(EL32,EY32)</f>
        <v>0</v>
      </c>
      <c r="DZ32" s="68">
        <f>SUM(EM32,EZ32)</f>
        <v>0</v>
      </c>
      <c r="EA32" s="68">
        <f aca="true" t="shared" si="40" ref="EA32:EZ32">SUM(EA7:EA31)</f>
        <v>179.20000000000002</v>
      </c>
      <c r="EB32" s="68">
        <f t="shared" si="40"/>
        <v>144.6</v>
      </c>
      <c r="EC32" s="68">
        <f t="shared" si="40"/>
        <v>104.6</v>
      </c>
      <c r="ED32" s="68">
        <f t="shared" si="40"/>
        <v>104.6</v>
      </c>
      <c r="EE32" s="68">
        <f t="shared" si="40"/>
        <v>65.7</v>
      </c>
      <c r="EF32" s="68">
        <f t="shared" si="40"/>
        <v>40</v>
      </c>
      <c r="EG32" s="68">
        <f t="shared" si="40"/>
        <v>20</v>
      </c>
      <c r="EH32" s="68">
        <f t="shared" si="40"/>
        <v>5.7</v>
      </c>
      <c r="EI32" s="68">
        <f t="shared" si="40"/>
        <v>0</v>
      </c>
      <c r="EJ32" s="68">
        <f t="shared" si="40"/>
        <v>0</v>
      </c>
      <c r="EK32" s="68">
        <f t="shared" si="40"/>
        <v>34.6</v>
      </c>
      <c r="EL32" s="68">
        <f t="shared" si="40"/>
        <v>0</v>
      </c>
      <c r="EM32" s="68">
        <f t="shared" si="40"/>
        <v>0</v>
      </c>
      <c r="EN32" s="68">
        <f t="shared" si="40"/>
        <v>4</v>
      </c>
      <c r="EO32" s="68">
        <f t="shared" si="40"/>
        <v>4</v>
      </c>
      <c r="EP32" s="68">
        <f t="shared" si="40"/>
        <v>4</v>
      </c>
      <c r="EQ32" s="68">
        <f t="shared" si="40"/>
        <v>4</v>
      </c>
      <c r="ER32" s="68">
        <f t="shared" si="40"/>
        <v>0</v>
      </c>
      <c r="ES32" s="68">
        <f t="shared" si="40"/>
        <v>0</v>
      </c>
      <c r="ET32" s="68">
        <f t="shared" si="40"/>
        <v>0</v>
      </c>
      <c r="EU32" s="68">
        <f t="shared" si="40"/>
        <v>0</v>
      </c>
      <c r="EV32" s="68">
        <f t="shared" si="40"/>
        <v>0</v>
      </c>
      <c r="EW32" s="68">
        <f t="shared" si="40"/>
        <v>0</v>
      </c>
      <c r="EX32" s="73">
        <f t="shared" si="40"/>
        <v>0</v>
      </c>
      <c r="EY32" s="60">
        <f t="shared" si="40"/>
        <v>0</v>
      </c>
      <c r="EZ32" s="60">
        <f t="shared" si="40"/>
        <v>0</v>
      </c>
      <c r="FA32" s="59"/>
      <c r="FB32" s="183" t="s">
        <v>102</v>
      </c>
      <c r="FC32" s="184"/>
      <c r="FD32" s="60">
        <f>SUM(DN32,CA32,AA32)</f>
        <v>73535.69999999998</v>
      </c>
      <c r="FE32" s="60">
        <f>SUM(DO32,CB32,AB32)</f>
        <v>20805.3</v>
      </c>
      <c r="FF32" s="60">
        <f t="shared" si="36"/>
        <v>14346.1</v>
      </c>
      <c r="FG32" s="60">
        <f t="shared" si="36"/>
        <v>12468.799999999997</v>
      </c>
      <c r="FH32" s="60">
        <f t="shared" si="36"/>
        <v>9906.599999999999</v>
      </c>
      <c r="FI32" s="60">
        <f t="shared" si="36"/>
        <v>5066</v>
      </c>
      <c r="FJ32" s="60">
        <f t="shared" si="36"/>
        <v>3039.7000000000003</v>
      </c>
      <c r="FK32" s="60">
        <f t="shared" si="36"/>
        <v>1659.3</v>
      </c>
      <c r="FL32" s="60">
        <f t="shared" si="36"/>
        <v>215.1</v>
      </c>
      <c r="FM32" s="60">
        <f t="shared" si="36"/>
        <v>284</v>
      </c>
      <c r="FN32" s="60">
        <f t="shared" si="36"/>
        <v>52730.399999999994</v>
      </c>
      <c r="FO32" s="60">
        <f t="shared" si="13"/>
        <v>73535.7</v>
      </c>
      <c r="FP32" s="74">
        <f t="shared" si="14"/>
        <v>2249.2999999999997</v>
      </c>
      <c r="FQ32" s="60">
        <f t="shared" si="14"/>
        <v>6174.2</v>
      </c>
      <c r="FR32" s="59">
        <f t="shared" si="15"/>
        <v>0</v>
      </c>
      <c r="FS32" s="75">
        <f>SUM(FS7:FS31)</f>
        <v>75924.1</v>
      </c>
      <c r="FT32" s="76">
        <v>67</v>
      </c>
      <c r="FU32" s="180" t="s">
        <v>102</v>
      </c>
      <c r="FV32" s="181"/>
      <c r="FW32" s="169">
        <f t="shared" si="16"/>
        <v>100.05578633561332</v>
      </c>
      <c r="FX32" s="169">
        <f t="shared" si="17"/>
        <v>87.20567017108698</v>
      </c>
      <c r="FY32" s="169">
        <f t="shared" si="18"/>
        <v>71.70721159926403</v>
      </c>
      <c r="FZ32" s="169">
        <f t="shared" si="19"/>
        <v>28.29278840073596</v>
      </c>
      <c r="GA32" s="169">
        <f t="shared" si="20"/>
        <v>19.50902758796068</v>
      </c>
      <c r="GB32" s="169">
        <f t="shared" si="21"/>
        <v>16.9561179127961</v>
      </c>
      <c r="GC32" s="169">
        <f t="shared" si="22"/>
        <v>13.471823889620957</v>
      </c>
      <c r="GD32" s="169">
        <f t="shared" si="23"/>
        <v>0.3862069715797905</v>
      </c>
      <c r="GE32" s="169">
        <f t="shared" si="24"/>
        <v>0.29251098446060897</v>
      </c>
      <c r="GF32" s="169">
        <f t="shared" si="25"/>
        <v>96.85422678701492</v>
      </c>
      <c r="GG32" s="167">
        <f t="shared" si="26"/>
        <v>4.707211599264028</v>
      </c>
      <c r="GH32" s="169">
        <v>58</v>
      </c>
      <c r="GI32" s="207">
        <f t="shared" si="27"/>
        <v>13.707211599264028</v>
      </c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78"/>
      <c r="GV32" s="64"/>
      <c r="GW32" s="64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</row>
    <row r="33" spans="1:191" s="75" customFormat="1" ht="18">
      <c r="A33" s="79"/>
      <c r="B33" s="80" t="s">
        <v>103</v>
      </c>
      <c r="C33" s="79">
        <v>75247</v>
      </c>
      <c r="D33" s="60">
        <v>65436.6</v>
      </c>
      <c r="E33" s="69">
        <f t="shared" si="0"/>
        <v>87.76662307614929</v>
      </c>
      <c r="F33" s="60">
        <v>74557.5</v>
      </c>
      <c r="G33" s="77">
        <f t="shared" si="1"/>
        <v>99.08368439937804</v>
      </c>
      <c r="H33" s="60">
        <v>15440.6</v>
      </c>
      <c r="I33" s="77">
        <f t="shared" si="2"/>
        <v>20.709653623042616</v>
      </c>
      <c r="J33" s="60">
        <v>12327.2</v>
      </c>
      <c r="K33" s="77">
        <f t="shared" si="3"/>
        <v>16.5338161821413</v>
      </c>
      <c r="L33" s="60">
        <v>10937.3</v>
      </c>
      <c r="M33" s="77">
        <f t="shared" si="4"/>
        <v>14.669617409382019</v>
      </c>
      <c r="N33" s="60">
        <v>4662.8</v>
      </c>
      <c r="O33" s="77">
        <f t="shared" si="5"/>
        <v>6.253965060523757</v>
      </c>
      <c r="P33" s="60">
        <v>1119</v>
      </c>
      <c r="Q33" s="60">
        <v>2212.7</v>
      </c>
      <c r="R33" s="60">
        <v>1331.1</v>
      </c>
      <c r="S33" s="60">
        <v>234.7</v>
      </c>
      <c r="T33" s="77">
        <f t="shared" si="6"/>
        <v>0.31479059786071156</v>
      </c>
      <c r="U33" s="60">
        <v>162.1</v>
      </c>
      <c r="V33" s="77">
        <f t="shared" si="7"/>
        <v>0.21741608825403214</v>
      </c>
      <c r="W33" s="60">
        <v>59116.9</v>
      </c>
      <c r="X33" s="57">
        <f t="shared" si="8"/>
        <v>79.29034637695739</v>
      </c>
      <c r="Y33" s="60">
        <f>SUM(Y8:Y32)</f>
        <v>4488.6</v>
      </c>
      <c r="Z33" s="60">
        <f>SUM(Z8:Z32)</f>
        <v>12277.9</v>
      </c>
      <c r="AA33" s="60">
        <v>69829.7</v>
      </c>
      <c r="AB33" s="60">
        <v>14345</v>
      </c>
      <c r="AC33" s="60">
        <v>11543.6</v>
      </c>
      <c r="AD33" s="60">
        <v>10223.7</v>
      </c>
      <c r="AE33" s="60">
        <v>4433.9</v>
      </c>
      <c r="AF33" s="60">
        <v>983.8</v>
      </c>
      <c r="AG33" s="60">
        <v>2128.6</v>
      </c>
      <c r="AH33" s="60">
        <v>1321.5</v>
      </c>
      <c r="AI33" s="60">
        <v>139.7</v>
      </c>
      <c r="AJ33" s="60">
        <v>46.1</v>
      </c>
      <c r="AK33" s="60">
        <v>55484.7</v>
      </c>
      <c r="AL33" s="60"/>
      <c r="AM33" s="60"/>
      <c r="AN33" s="60">
        <v>18238.8</v>
      </c>
      <c r="AO33" s="60">
        <v>3514</v>
      </c>
      <c r="AP33" s="60">
        <v>2946.6</v>
      </c>
      <c r="AQ33" s="60">
        <v>2422.7</v>
      </c>
      <c r="AR33" s="60">
        <v>859.7</v>
      </c>
      <c r="AS33" s="60">
        <v>253</v>
      </c>
      <c r="AT33" s="60">
        <v>308.8</v>
      </c>
      <c r="AU33" s="60">
        <v>297.9</v>
      </c>
      <c r="AV33" s="60">
        <v>60</v>
      </c>
      <c r="AW33" s="60">
        <v>46.1</v>
      </c>
      <c r="AX33" s="60">
        <v>14724.8</v>
      </c>
      <c r="AY33" s="60"/>
      <c r="AZ33" s="60"/>
      <c r="BA33" s="60">
        <v>30888.6</v>
      </c>
      <c r="BB33" s="60">
        <v>3613.6</v>
      </c>
      <c r="BC33" s="60">
        <v>2978.2</v>
      </c>
      <c r="BD33" s="60">
        <v>2629.3</v>
      </c>
      <c r="BE33" s="60">
        <v>1124.9</v>
      </c>
      <c r="BF33" s="60">
        <v>363.1</v>
      </c>
      <c r="BG33" s="60">
        <v>380.7</v>
      </c>
      <c r="BH33" s="60">
        <v>381.1</v>
      </c>
      <c r="BI33" s="60">
        <v>19.7</v>
      </c>
      <c r="BJ33" s="60">
        <v>0</v>
      </c>
      <c r="BK33" s="60">
        <v>27275</v>
      </c>
      <c r="BL33" s="60"/>
      <c r="BM33" s="60"/>
      <c r="BN33" s="60">
        <v>20702.3</v>
      </c>
      <c r="BO33" s="60">
        <v>7217.4</v>
      </c>
      <c r="BP33" s="60">
        <v>5618.8</v>
      </c>
      <c r="BQ33" s="60">
        <v>5171.7</v>
      </c>
      <c r="BR33" s="60">
        <v>2449.3</v>
      </c>
      <c r="BS33" s="60">
        <v>367.7</v>
      </c>
      <c r="BT33" s="60">
        <v>1439.1</v>
      </c>
      <c r="BU33" s="60">
        <v>642.5</v>
      </c>
      <c r="BV33" s="60">
        <v>60</v>
      </c>
      <c r="BW33" s="60">
        <v>0</v>
      </c>
      <c r="BX33" s="60">
        <v>13484.9</v>
      </c>
      <c r="BY33" s="60"/>
      <c r="BZ33" s="60"/>
      <c r="CA33" s="60">
        <v>4678.2</v>
      </c>
      <c r="CB33" s="60">
        <v>1079</v>
      </c>
      <c r="CC33" s="60">
        <v>767</v>
      </c>
      <c r="CD33" s="60">
        <v>697</v>
      </c>
      <c r="CE33" s="60">
        <v>218</v>
      </c>
      <c r="CF33" s="60">
        <v>135.2</v>
      </c>
      <c r="CG33" s="60">
        <v>82.8</v>
      </c>
      <c r="CH33" s="60">
        <v>0</v>
      </c>
      <c r="CI33" s="60">
        <v>90</v>
      </c>
      <c r="CJ33" s="60">
        <v>116</v>
      </c>
      <c r="CK33" s="60">
        <v>3599.2</v>
      </c>
      <c r="CL33" s="60"/>
      <c r="CM33" s="60"/>
      <c r="CN33" s="60">
        <v>3644.2</v>
      </c>
      <c r="CO33" s="60">
        <v>805.9</v>
      </c>
      <c r="CP33" s="60">
        <v>538.8</v>
      </c>
      <c r="CQ33" s="60">
        <v>468.8</v>
      </c>
      <c r="CR33" s="60">
        <v>153.1</v>
      </c>
      <c r="CS33" s="60">
        <v>70.3</v>
      </c>
      <c r="CT33" s="60">
        <v>82.8</v>
      </c>
      <c r="CU33" s="60">
        <v>0</v>
      </c>
      <c r="CV33" s="60">
        <v>30</v>
      </c>
      <c r="CW33" s="60">
        <v>116</v>
      </c>
      <c r="CX33" s="60">
        <v>2838.3</v>
      </c>
      <c r="CY33" s="60"/>
      <c r="CZ33" s="60"/>
      <c r="DA33" s="60">
        <v>1034</v>
      </c>
      <c r="DB33" s="60">
        <v>273.1</v>
      </c>
      <c r="DC33" s="60">
        <v>228.2</v>
      </c>
      <c r="DD33" s="60">
        <v>228.2</v>
      </c>
      <c r="DE33" s="60">
        <v>64.9</v>
      </c>
      <c r="DF33" s="60">
        <v>64.9</v>
      </c>
      <c r="DG33" s="60">
        <v>0</v>
      </c>
      <c r="DH33" s="60">
        <v>0</v>
      </c>
      <c r="DI33" s="60">
        <v>60</v>
      </c>
      <c r="DJ33" s="60">
        <v>0</v>
      </c>
      <c r="DK33" s="60">
        <v>760.9</v>
      </c>
      <c r="DL33" s="60"/>
      <c r="DM33" s="60"/>
      <c r="DN33" s="60">
        <v>49.6</v>
      </c>
      <c r="DO33" s="60">
        <v>16.6</v>
      </c>
      <c r="DP33" s="60">
        <v>16.6</v>
      </c>
      <c r="DQ33" s="60">
        <v>16.6</v>
      </c>
      <c r="DR33" s="60">
        <v>10.9</v>
      </c>
      <c r="DS33" s="60">
        <v>0</v>
      </c>
      <c r="DT33" s="60">
        <v>1.3</v>
      </c>
      <c r="DU33" s="60">
        <v>9.6</v>
      </c>
      <c r="DV33" s="60">
        <v>5</v>
      </c>
      <c r="DW33" s="60">
        <v>0</v>
      </c>
      <c r="DX33" s="60">
        <v>33</v>
      </c>
      <c r="DY33" s="60"/>
      <c r="DZ33" s="60"/>
      <c r="EA33" s="81">
        <v>45.9</v>
      </c>
      <c r="EB33" s="81">
        <v>12.9</v>
      </c>
      <c r="EC33" s="81">
        <v>12.9</v>
      </c>
      <c r="ED33" s="81">
        <v>12.9</v>
      </c>
      <c r="EE33" s="81">
        <v>10.9</v>
      </c>
      <c r="EF33" s="82">
        <v>0</v>
      </c>
      <c r="EG33" s="82">
        <v>1.3</v>
      </c>
      <c r="EH33" s="81">
        <v>9.6</v>
      </c>
      <c r="EI33" s="81">
        <v>1.3</v>
      </c>
      <c r="EJ33" s="81">
        <v>0</v>
      </c>
      <c r="EK33" s="81">
        <v>33</v>
      </c>
      <c r="EL33" s="60"/>
      <c r="EM33" s="60"/>
      <c r="EN33" s="60">
        <v>3.7</v>
      </c>
      <c r="EO33" s="60">
        <v>3.7</v>
      </c>
      <c r="EP33" s="60">
        <v>3.7</v>
      </c>
      <c r="EQ33" s="60">
        <v>3.7</v>
      </c>
      <c r="ER33" s="60">
        <v>0</v>
      </c>
      <c r="ES33" s="60">
        <v>0</v>
      </c>
      <c r="ET33" s="77">
        <v>0</v>
      </c>
      <c r="EU33" s="79">
        <v>0</v>
      </c>
      <c r="EV33" s="79">
        <v>3.7</v>
      </c>
      <c r="EW33" s="79">
        <v>0</v>
      </c>
      <c r="EX33" s="79">
        <v>0</v>
      </c>
      <c r="EY33" s="80"/>
      <c r="EZ33" s="80"/>
      <c r="FB33" s="186"/>
      <c r="FC33" s="187"/>
      <c r="FD33" s="83"/>
      <c r="FE33" s="83"/>
      <c r="FF33" s="83"/>
      <c r="FG33" s="83"/>
      <c r="FH33" s="83"/>
      <c r="FI33" s="83"/>
      <c r="FJ33" s="83"/>
      <c r="FK33" s="84"/>
      <c r="FL33" s="83"/>
      <c r="FM33" s="84"/>
      <c r="FN33" s="83"/>
      <c r="FP33" s="146">
        <f>SUM(FP7:FP31)</f>
        <v>2249.3</v>
      </c>
      <c r="FT33" s="76">
        <v>78</v>
      </c>
      <c r="FU33" s="170"/>
      <c r="FV33" s="170" t="s">
        <v>103</v>
      </c>
      <c r="FW33" s="169">
        <f t="shared" si="16"/>
        <v>99.08368439937804</v>
      </c>
      <c r="FX33" s="169">
        <f t="shared" si="17"/>
        <v>87.76662307614929</v>
      </c>
      <c r="FY33" s="169">
        <f t="shared" si="18"/>
        <v>79.29034637695739</v>
      </c>
      <c r="FZ33" s="169">
        <f t="shared" si="19"/>
        <v>20.709653623042616</v>
      </c>
      <c r="GA33" s="169">
        <f t="shared" si="20"/>
        <v>16.5338161821413</v>
      </c>
      <c r="GB33" s="169">
        <f t="shared" si="21"/>
        <v>14.669617409382019</v>
      </c>
      <c r="GC33" s="169">
        <f t="shared" si="22"/>
        <v>6.253965060523757</v>
      </c>
      <c r="GD33" s="169">
        <f t="shared" si="23"/>
        <v>0.21741608825403214</v>
      </c>
      <c r="GE33" s="169">
        <f t="shared" si="24"/>
        <v>0.31479059786071156</v>
      </c>
      <c r="GF33" s="170"/>
      <c r="GG33" s="167">
        <f t="shared" si="26"/>
        <v>1.2903463769573875</v>
      </c>
      <c r="GH33" s="170">
        <v>67</v>
      </c>
      <c r="GI33" s="207">
        <f t="shared" si="27"/>
        <v>12.290346376957388</v>
      </c>
    </row>
    <row r="34" spans="1:191" s="75" customFormat="1" ht="18">
      <c r="A34" s="79"/>
      <c r="B34" s="80" t="s">
        <v>104</v>
      </c>
      <c r="C34" s="79">
        <v>78274</v>
      </c>
      <c r="D34" s="60">
        <v>64922.5</v>
      </c>
      <c r="E34" s="69">
        <f t="shared" si="0"/>
        <v>85.25282687855618</v>
      </c>
      <c r="F34" s="60">
        <v>76152.9</v>
      </c>
      <c r="G34" s="77">
        <f t="shared" si="1"/>
        <v>97.29016020645423</v>
      </c>
      <c r="H34" s="60">
        <v>18028.6</v>
      </c>
      <c r="I34" s="77">
        <f t="shared" si="2"/>
        <v>23.674213326084757</v>
      </c>
      <c r="J34" s="60">
        <v>15834.9</v>
      </c>
      <c r="K34" s="77">
        <f t="shared" si="3"/>
        <v>20.79356137455041</v>
      </c>
      <c r="L34" s="60">
        <v>11974.5</v>
      </c>
      <c r="M34" s="77">
        <f t="shared" si="4"/>
        <v>15.724286271435496</v>
      </c>
      <c r="N34" s="60">
        <v>5644.2</v>
      </c>
      <c r="O34" s="77">
        <f t="shared" si="5"/>
        <v>7.411667841933794</v>
      </c>
      <c r="P34" s="60">
        <v>2069.4</v>
      </c>
      <c r="Q34" s="60">
        <v>2733.2</v>
      </c>
      <c r="R34" s="60">
        <v>809.5</v>
      </c>
      <c r="S34" s="60">
        <v>44.8</v>
      </c>
      <c r="T34" s="77">
        <f t="shared" si="6"/>
        <v>0.058829013734211046</v>
      </c>
      <c r="U34" s="60">
        <v>662.1</v>
      </c>
      <c r="V34" s="77">
        <f t="shared" si="7"/>
        <v>0.8694350444960074</v>
      </c>
      <c r="W34" s="60">
        <v>58126.3</v>
      </c>
      <c r="X34" s="57">
        <f t="shared" si="8"/>
        <v>76.32841296917124</v>
      </c>
      <c r="Y34" s="60">
        <v>70549.2</v>
      </c>
      <c r="Z34" s="60">
        <v>20585.7</v>
      </c>
      <c r="AA34" s="60">
        <v>72054.5</v>
      </c>
      <c r="AB34" s="60">
        <v>16347.5</v>
      </c>
      <c r="AC34" s="60">
        <v>12847</v>
      </c>
      <c r="AD34" s="60">
        <v>10831.3</v>
      </c>
      <c r="AE34" s="60">
        <v>5386.1</v>
      </c>
      <c r="AF34" s="60">
        <v>2009.9</v>
      </c>
      <c r="AG34" s="60">
        <v>2563.7</v>
      </c>
      <c r="AH34" s="60">
        <v>787</v>
      </c>
      <c r="AI34" s="60">
        <v>44.8</v>
      </c>
      <c r="AJ34" s="60">
        <v>237.2</v>
      </c>
      <c r="AK34" s="60">
        <v>55703</v>
      </c>
      <c r="AL34" s="60"/>
      <c r="AM34" s="60"/>
      <c r="AN34" s="60">
        <v>17992.3</v>
      </c>
      <c r="AO34" s="60">
        <v>3395.3</v>
      </c>
      <c r="AP34" s="60">
        <v>2470.3</v>
      </c>
      <c r="AQ34" s="60">
        <v>1806.6</v>
      </c>
      <c r="AR34" s="60">
        <v>1298.2</v>
      </c>
      <c r="AS34" s="60">
        <v>431.5</v>
      </c>
      <c r="AT34" s="60">
        <v>720.1</v>
      </c>
      <c r="AU34" s="60">
        <v>121.1</v>
      </c>
      <c r="AV34" s="60">
        <v>0</v>
      </c>
      <c r="AW34" s="60">
        <v>68.9</v>
      </c>
      <c r="AX34" s="60">
        <v>14597</v>
      </c>
      <c r="AY34" s="60"/>
      <c r="AZ34" s="60"/>
      <c r="BA34" s="60">
        <v>32154.8</v>
      </c>
      <c r="BB34" s="60">
        <v>4904.7</v>
      </c>
      <c r="BC34" s="60">
        <v>2881.9</v>
      </c>
      <c r="BD34" s="60">
        <v>2246.3</v>
      </c>
      <c r="BE34" s="60">
        <v>2506.7</v>
      </c>
      <c r="BF34" s="60">
        <v>659.5</v>
      </c>
      <c r="BG34" s="60">
        <v>1334.6</v>
      </c>
      <c r="BH34" s="60">
        <v>512.6</v>
      </c>
      <c r="BI34" s="60">
        <v>44.8</v>
      </c>
      <c r="BJ34" s="60">
        <v>106.3</v>
      </c>
      <c r="BK34" s="60">
        <v>27246.1</v>
      </c>
      <c r="BL34" s="60"/>
      <c r="BM34" s="60"/>
      <c r="BN34" s="60">
        <v>21907.4</v>
      </c>
      <c r="BO34" s="60">
        <v>8047.5</v>
      </c>
      <c r="BP34" s="60">
        <v>7494.8</v>
      </c>
      <c r="BQ34" s="60">
        <v>6778.4</v>
      </c>
      <c r="BR34" s="60">
        <v>1581.2</v>
      </c>
      <c r="BS34" s="60">
        <v>918.9</v>
      </c>
      <c r="BT34" s="60">
        <v>509</v>
      </c>
      <c r="BU34" s="60">
        <v>153.3</v>
      </c>
      <c r="BV34" s="60">
        <v>0</v>
      </c>
      <c r="BW34" s="60">
        <v>62</v>
      </c>
      <c r="BX34" s="60">
        <v>13858.9</v>
      </c>
      <c r="BY34" s="60"/>
      <c r="BZ34" s="60"/>
      <c r="CA34" s="60">
        <v>3728.5</v>
      </c>
      <c r="CB34" s="60">
        <v>1416.2</v>
      </c>
      <c r="CC34" s="60">
        <v>1062.3</v>
      </c>
      <c r="CD34" s="60">
        <v>882.3</v>
      </c>
      <c r="CE34" s="60">
        <v>187</v>
      </c>
      <c r="CF34" s="60">
        <v>59.5</v>
      </c>
      <c r="CG34" s="60">
        <v>109.5</v>
      </c>
      <c r="CH34" s="60">
        <v>18</v>
      </c>
      <c r="CI34" s="60">
        <v>0</v>
      </c>
      <c r="CJ34" s="60">
        <v>424.9</v>
      </c>
      <c r="CK34" s="60">
        <v>2312.3</v>
      </c>
      <c r="CL34" s="60"/>
      <c r="CM34" s="60"/>
      <c r="CN34" s="60">
        <v>2579.3</v>
      </c>
      <c r="CO34" s="60">
        <v>859.8</v>
      </c>
      <c r="CP34" s="60">
        <v>597.2</v>
      </c>
      <c r="CQ34" s="60">
        <v>470.7</v>
      </c>
      <c r="CR34" s="60">
        <v>74.5</v>
      </c>
      <c r="CS34" s="60">
        <v>0</v>
      </c>
      <c r="CT34" s="60">
        <v>56.5</v>
      </c>
      <c r="CU34" s="60">
        <v>18</v>
      </c>
      <c r="CV34" s="60">
        <v>0</v>
      </c>
      <c r="CW34" s="60">
        <v>413.5</v>
      </c>
      <c r="CX34" s="60">
        <v>1719.5</v>
      </c>
      <c r="CY34" s="60"/>
      <c r="CZ34" s="60"/>
      <c r="DA34" s="60">
        <v>1149.2</v>
      </c>
      <c r="DB34" s="60">
        <v>556.4</v>
      </c>
      <c r="DC34" s="60">
        <v>465.1</v>
      </c>
      <c r="DD34" s="60">
        <v>411.6</v>
      </c>
      <c r="DE34" s="60">
        <v>112.5</v>
      </c>
      <c r="DF34" s="60">
        <v>59.5</v>
      </c>
      <c r="DG34" s="60">
        <v>53</v>
      </c>
      <c r="DH34" s="60">
        <v>0</v>
      </c>
      <c r="DI34" s="60">
        <v>0</v>
      </c>
      <c r="DJ34" s="60">
        <v>11.4</v>
      </c>
      <c r="DK34" s="60">
        <v>592.8</v>
      </c>
      <c r="DL34" s="60"/>
      <c r="DM34" s="60"/>
      <c r="DN34" s="60">
        <v>375.9</v>
      </c>
      <c r="DO34" s="60">
        <v>264.9</v>
      </c>
      <c r="DP34" s="60">
        <v>260.9</v>
      </c>
      <c r="DQ34" s="60">
        <v>260.9</v>
      </c>
      <c r="DR34" s="60">
        <v>71</v>
      </c>
      <c r="DS34" s="60">
        <v>0</v>
      </c>
      <c r="DT34" s="60">
        <v>60</v>
      </c>
      <c r="DU34" s="60">
        <v>11</v>
      </c>
      <c r="DV34" s="60">
        <v>0</v>
      </c>
      <c r="DW34" s="60">
        <v>0</v>
      </c>
      <c r="DX34" s="60">
        <v>111</v>
      </c>
      <c r="DY34" s="60"/>
      <c r="DZ34" s="60"/>
      <c r="EA34" s="81">
        <v>375.9</v>
      </c>
      <c r="EB34" s="81">
        <v>264.9</v>
      </c>
      <c r="EC34" s="81">
        <v>260.9</v>
      </c>
      <c r="ED34" s="81">
        <v>260.9</v>
      </c>
      <c r="EE34" s="81">
        <v>71</v>
      </c>
      <c r="EF34" s="82">
        <v>0</v>
      </c>
      <c r="EG34" s="82">
        <v>60</v>
      </c>
      <c r="EH34" s="82">
        <v>11</v>
      </c>
      <c r="EI34" s="82">
        <v>0</v>
      </c>
      <c r="EJ34" s="82">
        <v>0</v>
      </c>
      <c r="EK34" s="82">
        <v>111</v>
      </c>
      <c r="EL34" s="80"/>
      <c r="EM34" s="80"/>
      <c r="EN34" s="79">
        <v>0</v>
      </c>
      <c r="EO34" s="79">
        <v>0</v>
      </c>
      <c r="EP34" s="79">
        <v>0</v>
      </c>
      <c r="EQ34" s="79">
        <v>0</v>
      </c>
      <c r="ER34" s="79">
        <v>0</v>
      </c>
      <c r="ES34" s="79">
        <v>0</v>
      </c>
      <c r="ET34" s="77">
        <v>0</v>
      </c>
      <c r="EU34" s="79">
        <v>0</v>
      </c>
      <c r="EV34" s="79">
        <v>0</v>
      </c>
      <c r="EW34" s="79">
        <v>0</v>
      </c>
      <c r="EX34" s="79">
        <v>0</v>
      </c>
      <c r="EY34" s="80"/>
      <c r="EZ34" s="80"/>
      <c r="FB34" s="186"/>
      <c r="FC34" s="187"/>
      <c r="FD34" s="83"/>
      <c r="FE34" s="83"/>
      <c r="FF34" s="83"/>
      <c r="FG34" s="83"/>
      <c r="FH34" s="83"/>
      <c r="FI34" s="83"/>
      <c r="FJ34" s="83"/>
      <c r="FK34" s="84"/>
      <c r="FL34" s="83"/>
      <c r="FM34" s="84"/>
      <c r="FN34" s="83"/>
      <c r="FT34" s="76">
        <v>74</v>
      </c>
      <c r="FU34" s="132"/>
      <c r="FV34" s="171" t="s">
        <v>104</v>
      </c>
      <c r="FW34" s="169">
        <f t="shared" si="16"/>
        <v>97.29016020645423</v>
      </c>
      <c r="FX34" s="169">
        <f t="shared" si="17"/>
        <v>85.25282687855618</v>
      </c>
      <c r="FY34" s="169">
        <f t="shared" si="18"/>
        <v>76.32841296917124</v>
      </c>
      <c r="FZ34" s="169">
        <f t="shared" si="19"/>
        <v>23.674213326084757</v>
      </c>
      <c r="GA34" s="169">
        <f t="shared" si="20"/>
        <v>20.79356137455041</v>
      </c>
      <c r="GB34" s="169">
        <f t="shared" si="21"/>
        <v>15.724286271435496</v>
      </c>
      <c r="GC34" s="169">
        <f t="shared" si="22"/>
        <v>7.411667841933794</v>
      </c>
      <c r="GD34" s="169">
        <f t="shared" si="23"/>
        <v>0.8694350444960074</v>
      </c>
      <c r="GE34" s="169">
        <f t="shared" si="24"/>
        <v>0.058829013734211046</v>
      </c>
      <c r="GF34" s="170"/>
      <c r="GG34" s="167">
        <f t="shared" si="26"/>
        <v>2.3284129691712394</v>
      </c>
      <c r="GH34" s="170">
        <v>66</v>
      </c>
      <c r="GI34" s="207">
        <f t="shared" si="27"/>
        <v>10.32841296917124</v>
      </c>
    </row>
    <row r="35" spans="2:179" ht="15.75">
      <c r="B35" s="4"/>
      <c r="C35" s="4"/>
      <c r="D35" s="64"/>
      <c r="E35" s="59"/>
      <c r="F35" s="64"/>
      <c r="G35" s="64"/>
      <c r="H35" s="64"/>
      <c r="I35" s="64"/>
      <c r="J35" s="64"/>
      <c r="K35" s="64"/>
      <c r="L35" s="59"/>
      <c r="M35" s="59"/>
      <c r="N35" s="59"/>
      <c r="O35" s="59"/>
      <c r="P35" s="59"/>
      <c r="Q35" s="22"/>
      <c r="R35" s="4"/>
      <c r="S35" s="4"/>
      <c r="T35" s="4"/>
      <c r="U35" s="4"/>
      <c r="W35" s="4"/>
      <c r="X35" s="4"/>
      <c r="Y35" s="4"/>
      <c r="Z35" s="4"/>
      <c r="AA35" s="85"/>
      <c r="AB35" s="85"/>
      <c r="AC35" s="85"/>
      <c r="AD35" s="85"/>
      <c r="AE35" s="85"/>
      <c r="AF35" s="85"/>
      <c r="AG35" s="85"/>
      <c r="AH35" s="85"/>
      <c r="AI35" s="85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5"/>
      <c r="BP35" s="87"/>
      <c r="BQ35" s="87"/>
      <c r="BR35" s="87"/>
      <c r="BS35" s="87"/>
      <c r="BT35" s="87"/>
      <c r="BU35" s="87"/>
      <c r="BV35" s="86"/>
      <c r="BW35" s="86"/>
      <c r="BX35" s="86"/>
      <c r="BY35" s="86"/>
      <c r="BZ35" s="86"/>
      <c r="CA35" s="86"/>
      <c r="CB35" s="85"/>
      <c r="CC35" s="88"/>
      <c r="CD35" s="85"/>
      <c r="CE35" s="85"/>
      <c r="CF35" s="89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FB35" s="90"/>
      <c r="FQ35" s="90"/>
      <c r="FU35" s="90"/>
      <c r="FW35" s="91"/>
    </row>
    <row r="36" spans="2:187" ht="18">
      <c r="B36" s="4" t="s">
        <v>106</v>
      </c>
      <c r="C36" s="4"/>
      <c r="D36" s="64"/>
      <c r="E36" s="59"/>
      <c r="F36" s="64"/>
      <c r="G36" s="64"/>
      <c r="H36" s="64"/>
      <c r="I36" s="64"/>
      <c r="J36" s="64"/>
      <c r="K36" s="64"/>
      <c r="L36" s="59"/>
      <c r="M36" s="59"/>
      <c r="N36" s="59"/>
      <c r="O36" s="59"/>
      <c r="P36" s="59"/>
      <c r="Q36" s="22"/>
      <c r="DB36" s="90"/>
      <c r="DC36" s="90"/>
      <c r="DD36" s="90"/>
      <c r="DE36" s="90"/>
      <c r="DF36" s="92"/>
      <c r="DG36" s="90"/>
      <c r="DH36" s="90"/>
      <c r="DI36" s="22"/>
      <c r="DJ36" s="22"/>
      <c r="FC36" s="90" t="s">
        <v>107</v>
      </c>
      <c r="FV36" s="202" t="s">
        <v>107</v>
      </c>
      <c r="FW36" s="202"/>
      <c r="FX36" s="202"/>
      <c r="FY36" s="202"/>
      <c r="FZ36" s="203"/>
      <c r="GA36" s="202"/>
      <c r="GB36" s="204"/>
      <c r="GC36" s="176"/>
      <c r="GD36" s="176"/>
      <c r="GE36" s="205"/>
    </row>
    <row r="37" spans="159:187" ht="18">
      <c r="FC37" s="90" t="s">
        <v>108</v>
      </c>
      <c r="FV37" s="202" t="s">
        <v>108</v>
      </c>
      <c r="FW37" s="202"/>
      <c r="FX37" s="202"/>
      <c r="FY37" s="202"/>
      <c r="FZ37" s="205"/>
      <c r="GA37" s="205"/>
      <c r="GB37" s="205"/>
      <c r="GC37" s="205" t="s">
        <v>109</v>
      </c>
      <c r="GD37" s="205"/>
      <c r="GE37" s="205"/>
    </row>
    <row r="39" spans="1:187" ht="18">
      <c r="A39" s="199" t="s">
        <v>137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5" t="s">
        <v>131</v>
      </c>
      <c r="AN39" s="75"/>
      <c r="BA39" s="75"/>
      <c r="CB39" s="4"/>
      <c r="CC39" s="78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FU39" s="177" t="s">
        <v>110</v>
      </c>
      <c r="FV39" s="177"/>
      <c r="FW39" s="177"/>
      <c r="FX39" s="177"/>
      <c r="FY39" s="177"/>
      <c r="FZ39" s="177"/>
      <c r="GA39" s="177"/>
      <c r="GB39" s="177"/>
      <c r="GC39" s="177"/>
      <c r="GD39" s="177"/>
      <c r="GE39" s="177"/>
    </row>
    <row r="40" spans="2:187" ht="18">
      <c r="B40" s="75"/>
      <c r="C40" s="75"/>
      <c r="D40" s="75"/>
      <c r="E40" s="5"/>
      <c r="F40" s="75"/>
      <c r="H40" s="75"/>
      <c r="I40" s="75"/>
      <c r="J40" s="75"/>
      <c r="K40" s="75"/>
      <c r="L40" s="5"/>
      <c r="M40" s="5"/>
      <c r="AA40" s="75" t="s">
        <v>111</v>
      </c>
      <c r="AK40" s="75"/>
      <c r="AL40" s="75"/>
      <c r="AM40" s="75"/>
      <c r="AN40" s="75" t="s">
        <v>112</v>
      </c>
      <c r="AX40" s="75"/>
      <c r="AY40" s="75"/>
      <c r="AZ40" s="75"/>
      <c r="BA40" s="75" t="s">
        <v>113</v>
      </c>
      <c r="BK40" s="75"/>
      <c r="BL40" s="75"/>
      <c r="BM40" s="75"/>
      <c r="BN40" s="75" t="s">
        <v>114</v>
      </c>
      <c r="BX40" s="75"/>
      <c r="BY40" s="75"/>
      <c r="BZ40" s="75"/>
      <c r="CG40" s="4"/>
      <c r="CH40" s="4"/>
      <c r="CI40" s="4"/>
      <c r="CJ40" s="4"/>
      <c r="CK40" s="4"/>
      <c r="CL40" s="4"/>
      <c r="CM40" s="4"/>
      <c r="CN40" s="4"/>
      <c r="CO40" s="4"/>
      <c r="FU40" s="177" t="s">
        <v>138</v>
      </c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</row>
    <row r="41" spans="1:187" ht="18">
      <c r="A41" s="6" t="s">
        <v>13</v>
      </c>
      <c r="B41" s="6"/>
      <c r="C41" s="26" t="s">
        <v>14</v>
      </c>
      <c r="D41" s="26" t="s">
        <v>15</v>
      </c>
      <c r="E41" s="26" t="s">
        <v>16</v>
      </c>
      <c r="F41" s="28" t="s">
        <v>17</v>
      </c>
      <c r="G41" s="26" t="s">
        <v>16</v>
      </c>
      <c r="H41" s="13" t="s">
        <v>18</v>
      </c>
      <c r="I41" s="13"/>
      <c r="J41" s="13"/>
      <c r="K41" s="13"/>
      <c r="L41" s="93"/>
      <c r="M41" s="93"/>
      <c r="N41" s="93"/>
      <c r="O41" s="93"/>
      <c r="P41" s="93"/>
      <c r="Q41" s="93"/>
      <c r="R41" s="13"/>
      <c r="S41" s="19"/>
      <c r="T41" s="19"/>
      <c r="U41" s="44"/>
      <c r="V41" s="94"/>
      <c r="W41" s="33" t="s">
        <v>19</v>
      </c>
      <c r="X41" s="26"/>
      <c r="Y41" s="26"/>
      <c r="Z41" s="26"/>
      <c r="AA41" s="26" t="s">
        <v>20</v>
      </c>
      <c r="AB41" s="39" t="s">
        <v>18</v>
      </c>
      <c r="AC41" s="40"/>
      <c r="AD41" s="40"/>
      <c r="AE41" s="40"/>
      <c r="AF41" s="40"/>
      <c r="AG41" s="40"/>
      <c r="AH41" s="40"/>
      <c r="AI41" s="40"/>
      <c r="AJ41" s="95"/>
      <c r="AK41" s="35"/>
      <c r="AL41" s="35"/>
      <c r="AM41" s="35"/>
      <c r="AN41" s="26" t="s">
        <v>20</v>
      </c>
      <c r="AO41" s="39" t="s">
        <v>18</v>
      </c>
      <c r="AP41" s="40"/>
      <c r="AQ41" s="40"/>
      <c r="AR41" s="40"/>
      <c r="AS41" s="40"/>
      <c r="AT41" s="40"/>
      <c r="AU41" s="40"/>
      <c r="AV41" s="40"/>
      <c r="AW41" s="95"/>
      <c r="AX41" s="35"/>
      <c r="AY41" s="35"/>
      <c r="AZ41" s="35"/>
      <c r="BA41" s="26" t="s">
        <v>20</v>
      </c>
      <c r="BB41" s="39" t="s">
        <v>18</v>
      </c>
      <c r="BC41" s="40"/>
      <c r="BD41" s="40"/>
      <c r="BE41" s="40"/>
      <c r="BF41" s="40"/>
      <c r="BG41" s="40"/>
      <c r="BH41" s="40"/>
      <c r="BI41" s="40"/>
      <c r="BJ41" s="95"/>
      <c r="BK41" s="35"/>
      <c r="BL41" s="35"/>
      <c r="BM41" s="35"/>
      <c r="BN41" s="26" t="s">
        <v>20</v>
      </c>
      <c r="BO41" s="39" t="s">
        <v>18</v>
      </c>
      <c r="BP41" s="40"/>
      <c r="BQ41" s="40"/>
      <c r="BR41" s="40"/>
      <c r="BS41" s="40"/>
      <c r="BT41" s="40"/>
      <c r="BU41" s="40"/>
      <c r="BV41" s="40"/>
      <c r="BW41" s="95"/>
      <c r="BX41" s="35"/>
      <c r="BY41" s="35"/>
      <c r="BZ41" s="35"/>
      <c r="CC41" s="96" t="s">
        <v>25</v>
      </c>
      <c r="CD41" s="195" t="s">
        <v>18</v>
      </c>
      <c r="CE41" s="196"/>
      <c r="CF41" s="196"/>
      <c r="CG41" s="196"/>
      <c r="CH41" s="196"/>
      <c r="CI41" s="196"/>
      <c r="CJ41" s="196"/>
      <c r="CK41" s="197"/>
      <c r="CL41" s="97" t="s">
        <v>115</v>
      </c>
      <c r="CM41" s="98"/>
      <c r="CN41" s="97"/>
      <c r="CO41" s="99"/>
      <c r="CP41" s="99"/>
      <c r="CQ41" s="99"/>
      <c r="CR41" s="99"/>
      <c r="CS41" s="99"/>
      <c r="CT41" s="99"/>
      <c r="CU41" s="100"/>
      <c r="FB41" s="6" t="s">
        <v>13</v>
      </c>
      <c r="FC41" s="6"/>
      <c r="FU41" s="149" t="s">
        <v>13</v>
      </c>
      <c r="FV41" s="149"/>
      <c r="FW41" s="150" t="s">
        <v>21</v>
      </c>
      <c r="FX41" s="150" t="s">
        <v>22</v>
      </c>
      <c r="FY41" s="150" t="s">
        <v>23</v>
      </c>
      <c r="FZ41" s="151" t="s">
        <v>24</v>
      </c>
      <c r="GA41" s="152"/>
      <c r="GB41" s="152"/>
      <c r="GC41" s="152"/>
      <c r="GD41" s="152"/>
      <c r="GE41" s="172"/>
    </row>
    <row r="42" spans="1:187" ht="18">
      <c r="A42" s="24"/>
      <c r="B42" s="38" t="s">
        <v>27</v>
      </c>
      <c r="C42" s="38" t="s">
        <v>28</v>
      </c>
      <c r="D42" s="38" t="s">
        <v>29</v>
      </c>
      <c r="E42" s="38" t="s">
        <v>15</v>
      </c>
      <c r="F42" s="34" t="s">
        <v>30</v>
      </c>
      <c r="G42" s="27" t="s">
        <v>31</v>
      </c>
      <c r="H42" s="26" t="s">
        <v>32</v>
      </c>
      <c r="I42" s="28" t="s">
        <v>16</v>
      </c>
      <c r="J42" s="26" t="s">
        <v>33</v>
      </c>
      <c r="K42" s="26" t="s">
        <v>16</v>
      </c>
      <c r="L42" s="26" t="s">
        <v>34</v>
      </c>
      <c r="M42" s="26" t="s">
        <v>16</v>
      </c>
      <c r="N42" s="26" t="s">
        <v>35</v>
      </c>
      <c r="O42" s="26" t="s">
        <v>16</v>
      </c>
      <c r="P42" s="191" t="s">
        <v>36</v>
      </c>
      <c r="Q42" s="192"/>
      <c r="R42" s="193"/>
      <c r="S42" s="28" t="s">
        <v>37</v>
      </c>
      <c r="T42" s="33" t="s">
        <v>16</v>
      </c>
      <c r="U42" s="26" t="s">
        <v>38</v>
      </c>
      <c r="V42" s="94"/>
      <c r="W42" s="27" t="s">
        <v>39</v>
      </c>
      <c r="X42" s="38" t="s">
        <v>16</v>
      </c>
      <c r="Y42" s="38" t="s">
        <v>40</v>
      </c>
      <c r="Z42" s="38" t="s">
        <v>41</v>
      </c>
      <c r="AA42" s="38" t="s">
        <v>30</v>
      </c>
      <c r="AB42" s="26" t="s">
        <v>32</v>
      </c>
      <c r="AC42" s="26" t="s">
        <v>33</v>
      </c>
      <c r="AD42" s="26" t="s">
        <v>34</v>
      </c>
      <c r="AE42" s="26" t="s">
        <v>35</v>
      </c>
      <c r="AF42" s="191" t="s">
        <v>36</v>
      </c>
      <c r="AG42" s="192"/>
      <c r="AH42" s="193"/>
      <c r="AI42" s="33" t="s">
        <v>37</v>
      </c>
      <c r="AJ42" s="33" t="s">
        <v>38</v>
      </c>
      <c r="AK42" s="38" t="s">
        <v>19</v>
      </c>
      <c r="AL42" s="38" t="s">
        <v>40</v>
      </c>
      <c r="AM42" s="38" t="s">
        <v>41</v>
      </c>
      <c r="AN42" s="38" t="s">
        <v>30</v>
      </c>
      <c r="AO42" s="26" t="s">
        <v>32</v>
      </c>
      <c r="AP42" s="26" t="s">
        <v>33</v>
      </c>
      <c r="AQ42" s="26" t="s">
        <v>34</v>
      </c>
      <c r="AR42" s="26" t="s">
        <v>35</v>
      </c>
      <c r="AS42" s="191" t="s">
        <v>36</v>
      </c>
      <c r="AT42" s="192"/>
      <c r="AU42" s="193"/>
      <c r="AV42" s="33" t="s">
        <v>37</v>
      </c>
      <c r="AW42" s="33" t="s">
        <v>38</v>
      </c>
      <c r="AX42" s="38" t="s">
        <v>19</v>
      </c>
      <c r="AY42" s="38" t="s">
        <v>40</v>
      </c>
      <c r="AZ42" s="38" t="s">
        <v>41</v>
      </c>
      <c r="BA42" s="38" t="s">
        <v>30</v>
      </c>
      <c r="BB42" s="26" t="s">
        <v>32</v>
      </c>
      <c r="BC42" s="26" t="s">
        <v>33</v>
      </c>
      <c r="BD42" s="26" t="s">
        <v>34</v>
      </c>
      <c r="BE42" s="26" t="s">
        <v>35</v>
      </c>
      <c r="BF42" s="191" t="s">
        <v>36</v>
      </c>
      <c r="BG42" s="192"/>
      <c r="BH42" s="193"/>
      <c r="BI42" s="33" t="s">
        <v>37</v>
      </c>
      <c r="BJ42" s="33" t="s">
        <v>38</v>
      </c>
      <c r="BK42" s="38" t="s">
        <v>19</v>
      </c>
      <c r="BL42" s="38" t="s">
        <v>40</v>
      </c>
      <c r="BM42" s="38" t="s">
        <v>41</v>
      </c>
      <c r="BN42" s="38" t="s">
        <v>30</v>
      </c>
      <c r="BO42" s="26" t="s">
        <v>32</v>
      </c>
      <c r="BP42" s="26" t="s">
        <v>33</v>
      </c>
      <c r="BQ42" s="26" t="s">
        <v>34</v>
      </c>
      <c r="BR42" s="26" t="s">
        <v>35</v>
      </c>
      <c r="BS42" s="191" t="s">
        <v>36</v>
      </c>
      <c r="BT42" s="192"/>
      <c r="BU42" s="193"/>
      <c r="BV42" s="33" t="s">
        <v>37</v>
      </c>
      <c r="BW42" s="33" t="s">
        <v>38</v>
      </c>
      <c r="BX42" s="38" t="s">
        <v>19</v>
      </c>
      <c r="BY42" s="38" t="s">
        <v>40</v>
      </c>
      <c r="BZ42" s="38" t="s">
        <v>41</v>
      </c>
      <c r="CC42" s="101" t="s">
        <v>32</v>
      </c>
      <c r="CD42" s="102" t="s">
        <v>32</v>
      </c>
      <c r="CE42" s="101" t="s">
        <v>44</v>
      </c>
      <c r="CF42" s="101" t="s">
        <v>35</v>
      </c>
      <c r="CG42" s="178" t="s">
        <v>36</v>
      </c>
      <c r="CH42" s="194"/>
      <c r="CI42" s="179"/>
      <c r="CJ42" s="103" t="s">
        <v>37</v>
      </c>
      <c r="CK42" s="103" t="s">
        <v>38</v>
      </c>
      <c r="CL42" s="103" t="s">
        <v>39</v>
      </c>
      <c r="CM42" s="104" t="s">
        <v>40</v>
      </c>
      <c r="CN42" s="103" t="s">
        <v>41</v>
      </c>
      <c r="CO42" s="100"/>
      <c r="CP42" s="100"/>
      <c r="CQ42" s="100"/>
      <c r="CR42" s="100"/>
      <c r="CS42" s="100"/>
      <c r="CT42" s="100"/>
      <c r="CU42" s="100"/>
      <c r="FB42" s="24" t="s">
        <v>42</v>
      </c>
      <c r="FC42" s="24" t="s">
        <v>43</v>
      </c>
      <c r="FU42" s="153" t="s">
        <v>42</v>
      </c>
      <c r="FV42" s="153" t="s">
        <v>43</v>
      </c>
      <c r="FW42" s="154" t="s">
        <v>48</v>
      </c>
      <c r="FX42" s="154" t="s">
        <v>49</v>
      </c>
      <c r="FY42" s="154" t="s">
        <v>50</v>
      </c>
      <c r="FZ42" s="154" t="s">
        <v>46</v>
      </c>
      <c r="GA42" s="155" t="s">
        <v>44</v>
      </c>
      <c r="GB42" s="156"/>
      <c r="GC42" s="157" t="s">
        <v>51</v>
      </c>
      <c r="GD42" s="158" t="s">
        <v>52</v>
      </c>
      <c r="GE42" s="157" t="s">
        <v>53</v>
      </c>
    </row>
    <row r="43" spans="1:187" ht="13.5" customHeight="1">
      <c r="A43" s="46"/>
      <c r="B43" s="48" t="s">
        <v>56</v>
      </c>
      <c r="C43" s="48" t="s">
        <v>57</v>
      </c>
      <c r="D43" s="48" t="s">
        <v>0</v>
      </c>
      <c r="E43" s="48" t="s">
        <v>58</v>
      </c>
      <c r="F43" s="49" t="s">
        <v>32</v>
      </c>
      <c r="G43" s="50" t="s">
        <v>59</v>
      </c>
      <c r="H43" s="48"/>
      <c r="I43" s="49"/>
      <c r="J43" s="48" t="s">
        <v>60</v>
      </c>
      <c r="K43" s="48"/>
      <c r="L43" s="48" t="s">
        <v>61</v>
      </c>
      <c r="M43" s="48"/>
      <c r="N43" s="48" t="s">
        <v>62</v>
      </c>
      <c r="O43" s="48"/>
      <c r="P43" s="51" t="s">
        <v>63</v>
      </c>
      <c r="Q43" s="50" t="s">
        <v>64</v>
      </c>
      <c r="R43" s="51" t="s">
        <v>65</v>
      </c>
      <c r="S43" s="49" t="s">
        <v>66</v>
      </c>
      <c r="T43" s="50"/>
      <c r="U43" s="48" t="s">
        <v>67</v>
      </c>
      <c r="V43" s="49" t="s">
        <v>16</v>
      </c>
      <c r="W43" s="50" t="s">
        <v>0</v>
      </c>
      <c r="X43" s="48"/>
      <c r="Y43" s="48"/>
      <c r="Z43" s="48"/>
      <c r="AA43" s="48" t="s">
        <v>32</v>
      </c>
      <c r="AB43" s="48"/>
      <c r="AC43" s="48" t="s">
        <v>60</v>
      </c>
      <c r="AD43" s="48" t="s">
        <v>61</v>
      </c>
      <c r="AE43" s="48" t="s">
        <v>62</v>
      </c>
      <c r="AF43" s="48" t="s">
        <v>63</v>
      </c>
      <c r="AG43" s="48" t="s">
        <v>64</v>
      </c>
      <c r="AH43" s="48" t="s">
        <v>69</v>
      </c>
      <c r="AI43" s="50" t="s">
        <v>66</v>
      </c>
      <c r="AJ43" s="50" t="s">
        <v>67</v>
      </c>
      <c r="AK43" s="48" t="s">
        <v>39</v>
      </c>
      <c r="AL43" s="48"/>
      <c r="AM43" s="48"/>
      <c r="AN43" s="48" t="s">
        <v>32</v>
      </c>
      <c r="AO43" s="48"/>
      <c r="AP43" s="48" t="s">
        <v>60</v>
      </c>
      <c r="AQ43" s="48" t="s">
        <v>61</v>
      </c>
      <c r="AR43" s="48" t="s">
        <v>62</v>
      </c>
      <c r="AS43" s="48" t="s">
        <v>63</v>
      </c>
      <c r="AT43" s="48" t="s">
        <v>64</v>
      </c>
      <c r="AU43" s="48" t="s">
        <v>69</v>
      </c>
      <c r="AV43" s="50" t="s">
        <v>66</v>
      </c>
      <c r="AW43" s="50" t="s">
        <v>67</v>
      </c>
      <c r="AX43" s="48" t="s">
        <v>39</v>
      </c>
      <c r="AY43" s="48"/>
      <c r="AZ43" s="48"/>
      <c r="BA43" s="48" t="s">
        <v>32</v>
      </c>
      <c r="BB43" s="48"/>
      <c r="BC43" s="48" t="s">
        <v>68</v>
      </c>
      <c r="BD43" s="48" t="s">
        <v>61</v>
      </c>
      <c r="BE43" s="48" t="s">
        <v>62</v>
      </c>
      <c r="BF43" s="48" t="s">
        <v>63</v>
      </c>
      <c r="BG43" s="48" t="s">
        <v>64</v>
      </c>
      <c r="BH43" s="48" t="s">
        <v>69</v>
      </c>
      <c r="BI43" s="50" t="s">
        <v>66</v>
      </c>
      <c r="BJ43" s="50" t="s">
        <v>67</v>
      </c>
      <c r="BK43" s="48" t="s">
        <v>39</v>
      </c>
      <c r="BL43" s="48"/>
      <c r="BM43" s="48"/>
      <c r="BN43" s="48" t="s">
        <v>32</v>
      </c>
      <c r="BO43" s="48"/>
      <c r="BP43" s="48" t="s">
        <v>68</v>
      </c>
      <c r="BQ43" s="48" t="s">
        <v>61</v>
      </c>
      <c r="BR43" s="48" t="s">
        <v>62</v>
      </c>
      <c r="BS43" s="48" t="s">
        <v>63</v>
      </c>
      <c r="BT43" s="48" t="s">
        <v>64</v>
      </c>
      <c r="BU43" s="48" t="s">
        <v>69</v>
      </c>
      <c r="BV43" s="50" t="s">
        <v>66</v>
      </c>
      <c r="BW43" s="50" t="s">
        <v>67</v>
      </c>
      <c r="BX43" s="48" t="s">
        <v>39</v>
      </c>
      <c r="BY43" s="48"/>
      <c r="BZ43" s="48"/>
      <c r="CC43" s="105"/>
      <c r="CD43" s="106"/>
      <c r="CE43" s="105"/>
      <c r="CF43" s="107" t="s">
        <v>62</v>
      </c>
      <c r="CG43" s="80" t="s">
        <v>116</v>
      </c>
      <c r="CH43" s="80" t="s">
        <v>117</v>
      </c>
      <c r="CI43" s="79" t="s">
        <v>118</v>
      </c>
      <c r="CJ43" s="108" t="s">
        <v>66</v>
      </c>
      <c r="CK43" s="108" t="s">
        <v>67</v>
      </c>
      <c r="CL43" s="108"/>
      <c r="CM43" s="109"/>
      <c r="CN43" s="108"/>
      <c r="CO43" s="100"/>
      <c r="CP43" s="100"/>
      <c r="CQ43" s="100"/>
      <c r="CR43" s="100"/>
      <c r="CS43" s="100"/>
      <c r="CT43" s="100"/>
      <c r="CU43" s="100"/>
      <c r="FB43" s="46"/>
      <c r="FC43" s="46" t="s">
        <v>70</v>
      </c>
      <c r="FU43" s="160"/>
      <c r="FV43" s="160" t="s">
        <v>70</v>
      </c>
      <c r="FW43" s="161" t="s">
        <v>16</v>
      </c>
      <c r="FX43" s="161" t="s">
        <v>16</v>
      </c>
      <c r="FY43" s="161" t="s">
        <v>72</v>
      </c>
      <c r="FZ43" s="160"/>
      <c r="GA43" s="162" t="s">
        <v>32</v>
      </c>
      <c r="GB43" s="162" t="s">
        <v>119</v>
      </c>
      <c r="GC43" s="161" t="s">
        <v>74</v>
      </c>
      <c r="GD43" s="163" t="s">
        <v>38</v>
      </c>
      <c r="GE43" s="173" t="s">
        <v>75</v>
      </c>
    </row>
    <row r="44" spans="1:187" ht="18">
      <c r="A44" s="46">
        <v>1</v>
      </c>
      <c r="B44" s="46" t="s">
        <v>76</v>
      </c>
      <c r="C44" s="49">
        <v>367</v>
      </c>
      <c r="D44" s="110">
        <v>140</v>
      </c>
      <c r="E44" s="111">
        <f aca="true" t="shared" si="41" ref="E44:E69">(D44*100)/F44</f>
        <v>100</v>
      </c>
      <c r="F44" s="110">
        <v>140</v>
      </c>
      <c r="G44" s="55">
        <f aca="true" t="shared" si="42" ref="G44:G51">(F44*100)/C44</f>
        <v>38.14713896457766</v>
      </c>
      <c r="H44" s="112">
        <v>100</v>
      </c>
      <c r="I44" s="57">
        <f aca="true" t="shared" si="43" ref="I44:I71">SUM(H44/F44)*100</f>
        <v>71.42857142857143</v>
      </c>
      <c r="J44" s="56">
        <v>100</v>
      </c>
      <c r="K44" s="57">
        <f aca="true" t="shared" si="44" ref="K44:K71">SUM(J44/F44)*100</f>
        <v>71.42857142857143</v>
      </c>
      <c r="L44" s="56">
        <v>100</v>
      </c>
      <c r="M44" s="57">
        <f aca="true" t="shared" si="45" ref="M44:M71">SUM(L44/F44)*100</f>
        <v>71.42857142857143</v>
      </c>
      <c r="N44" s="56"/>
      <c r="O44" s="57">
        <f aca="true" t="shared" si="46" ref="O44:O71">SUM(N44/F44)*100</f>
        <v>0</v>
      </c>
      <c r="P44" s="54"/>
      <c r="Q44" s="54"/>
      <c r="R44" s="56"/>
      <c r="S44" s="56"/>
      <c r="T44" s="57">
        <f aca="true" t="shared" si="47" ref="T44:T71">SUM(S44/F44)*100</f>
        <v>0</v>
      </c>
      <c r="U44" s="56"/>
      <c r="V44" s="57">
        <f aca="true" t="shared" si="48" ref="V44:V71">SUM(U44/F44)*100</f>
        <v>0</v>
      </c>
      <c r="W44" s="56">
        <v>40</v>
      </c>
      <c r="X44" s="55">
        <f aca="true" t="shared" si="49" ref="X44:X71">SUM(W44/F44)*100</f>
        <v>28.57142857142857</v>
      </c>
      <c r="Y44" s="56">
        <v>0</v>
      </c>
      <c r="Z44" s="48">
        <v>0</v>
      </c>
      <c r="AA44" s="56">
        <v>140</v>
      </c>
      <c r="AB44" s="54">
        <v>100</v>
      </c>
      <c r="AC44" s="56">
        <v>100</v>
      </c>
      <c r="AD44" s="56">
        <v>100</v>
      </c>
      <c r="AE44" s="56"/>
      <c r="AF44" s="54"/>
      <c r="AG44" s="54"/>
      <c r="AH44" s="56"/>
      <c r="AI44" s="56"/>
      <c r="AJ44" s="56"/>
      <c r="AK44" s="56">
        <v>40</v>
      </c>
      <c r="AL44" s="56">
        <v>0</v>
      </c>
      <c r="AM44" s="48">
        <v>0</v>
      </c>
      <c r="AN44" s="56"/>
      <c r="AO44" s="54"/>
      <c r="AP44" s="56"/>
      <c r="AQ44" s="56"/>
      <c r="AR44" s="56"/>
      <c r="AS44" s="54"/>
      <c r="AT44" s="54"/>
      <c r="AU44" s="56"/>
      <c r="AV44" s="56"/>
      <c r="AW44" s="56"/>
      <c r="AX44" s="56"/>
      <c r="AY44" s="56"/>
      <c r="AZ44" s="48"/>
      <c r="BA44" s="56"/>
      <c r="BB44" s="54"/>
      <c r="BC44" s="56"/>
      <c r="BD44" s="56"/>
      <c r="BE44" s="56"/>
      <c r="BF44" s="54"/>
      <c r="BG44" s="54"/>
      <c r="BH44" s="56"/>
      <c r="BI44" s="56"/>
      <c r="BJ44" s="56"/>
      <c r="BK44" s="56"/>
      <c r="BL44" s="56"/>
      <c r="BM44" s="48"/>
      <c r="BN44" s="56"/>
      <c r="BO44" s="54"/>
      <c r="BP44" s="56"/>
      <c r="BQ44" s="56"/>
      <c r="BR44" s="56"/>
      <c r="BS44" s="54"/>
      <c r="BT44" s="54"/>
      <c r="BU44" s="56"/>
      <c r="BV44" s="56"/>
      <c r="BW44" s="56"/>
      <c r="BX44" s="113"/>
      <c r="BY44" s="54"/>
      <c r="BZ44" s="52"/>
      <c r="CC44" s="74">
        <f aca="true" t="shared" si="50" ref="CC44:CE69">SUM(BA44,AN44,AA44,BN44)</f>
        <v>140</v>
      </c>
      <c r="CD44" s="74">
        <f t="shared" si="50"/>
        <v>100</v>
      </c>
      <c r="CE44" s="74">
        <f t="shared" si="50"/>
        <v>100</v>
      </c>
      <c r="CF44" s="74">
        <f aca="true" t="shared" si="51" ref="CF44:CL68">SUM(BE44,AR44,AE44,BR44)</f>
        <v>0</v>
      </c>
      <c r="CG44" s="60">
        <f t="shared" si="51"/>
        <v>0</v>
      </c>
      <c r="CH44" s="60">
        <f t="shared" si="51"/>
        <v>0</v>
      </c>
      <c r="CI44" s="60">
        <f t="shared" si="51"/>
        <v>0</v>
      </c>
      <c r="CJ44" s="114">
        <f t="shared" si="51"/>
        <v>0</v>
      </c>
      <c r="CK44" s="114">
        <f t="shared" si="51"/>
        <v>0</v>
      </c>
      <c r="CL44" s="115">
        <f t="shared" si="51"/>
        <v>40</v>
      </c>
      <c r="CM44" s="116">
        <f aca="true" t="shared" si="52" ref="CM44:CN69">SUM(BY44,BL44,AY44,AL44)</f>
        <v>0</v>
      </c>
      <c r="CN44" s="116">
        <f t="shared" si="52"/>
        <v>0</v>
      </c>
      <c r="CO44" s="117">
        <f aca="true" t="shared" si="53" ref="CO44:CO69">CD44+CL44</f>
        <v>140</v>
      </c>
      <c r="CP44" s="117">
        <f aca="true" t="shared" si="54" ref="CP44:CP69">F44-CO44</f>
        <v>0</v>
      </c>
      <c r="CQ44" s="100"/>
      <c r="CR44" s="100"/>
      <c r="CS44" s="100"/>
      <c r="CT44" s="100"/>
      <c r="CU44" s="100"/>
      <c r="EZ44" s="91"/>
      <c r="FA44" s="118"/>
      <c r="FB44" s="46">
        <v>1</v>
      </c>
      <c r="FC44" s="46" t="s">
        <v>76</v>
      </c>
      <c r="FD44" s="91"/>
      <c r="FE44" s="91"/>
      <c r="FF44" s="91"/>
      <c r="FG44" s="91"/>
      <c r="FH44" s="91"/>
      <c r="FI44" s="91"/>
      <c r="FU44" s="160">
        <v>1</v>
      </c>
      <c r="FV44" s="160" t="s">
        <v>76</v>
      </c>
      <c r="FW44" s="165">
        <f aca="true" t="shared" si="55" ref="FW44:FW71">G44</f>
        <v>38.14713896457766</v>
      </c>
      <c r="FX44" s="165">
        <f aca="true" t="shared" si="56" ref="FX44:FX71">E44</f>
        <v>100</v>
      </c>
      <c r="FY44" s="165">
        <f>X44</f>
        <v>28.57142857142857</v>
      </c>
      <c r="FZ44" s="165">
        <f>I44</f>
        <v>71.42857142857143</v>
      </c>
      <c r="GA44" s="165">
        <f aca="true" t="shared" si="57" ref="GA44:GA71">K44</f>
        <v>71.42857142857143</v>
      </c>
      <c r="GB44" s="165">
        <f aca="true" t="shared" si="58" ref="GB44:GB71">M44</f>
        <v>71.42857142857143</v>
      </c>
      <c r="GC44" s="165">
        <f aca="true" t="shared" si="59" ref="GC44:GC53">O44</f>
        <v>0</v>
      </c>
      <c r="GD44" s="166">
        <f aca="true" t="shared" si="60" ref="GD44:GD71">V44</f>
        <v>0</v>
      </c>
      <c r="GE44" s="165">
        <f aca="true" t="shared" si="61" ref="GE44:GE71">AI44</f>
        <v>0</v>
      </c>
    </row>
    <row r="45" spans="1:187" ht="18">
      <c r="A45" s="53">
        <v>2</v>
      </c>
      <c r="B45" s="53" t="s">
        <v>77</v>
      </c>
      <c r="C45" s="43">
        <v>514</v>
      </c>
      <c r="D45" s="110">
        <v>357.5</v>
      </c>
      <c r="E45" s="111">
        <f t="shared" si="41"/>
        <v>74.12398921832884</v>
      </c>
      <c r="F45" s="112">
        <v>482.3</v>
      </c>
      <c r="G45" s="55">
        <f t="shared" si="42"/>
        <v>93.83268482490273</v>
      </c>
      <c r="H45" s="112">
        <v>352.3</v>
      </c>
      <c r="I45" s="57">
        <f t="shared" si="43"/>
        <v>73.04582210242587</v>
      </c>
      <c r="J45" s="54">
        <v>187.7</v>
      </c>
      <c r="K45" s="57">
        <f t="shared" si="44"/>
        <v>38.91768608749741</v>
      </c>
      <c r="L45" s="54">
        <v>187.7</v>
      </c>
      <c r="M45" s="57">
        <f t="shared" si="45"/>
        <v>38.91768608749741</v>
      </c>
      <c r="N45" s="54">
        <v>203.1</v>
      </c>
      <c r="O45" s="57">
        <f t="shared" si="46"/>
        <v>42.11071946921003</v>
      </c>
      <c r="P45" s="54">
        <v>203.1</v>
      </c>
      <c r="Q45" s="54"/>
      <c r="R45" s="54"/>
      <c r="S45" s="54"/>
      <c r="T45" s="57">
        <f t="shared" si="47"/>
        <v>0</v>
      </c>
      <c r="U45" s="54"/>
      <c r="V45" s="57">
        <f t="shared" si="48"/>
        <v>0</v>
      </c>
      <c r="W45" s="54">
        <v>130</v>
      </c>
      <c r="X45" s="55">
        <f t="shared" si="49"/>
        <v>26.954177897574123</v>
      </c>
      <c r="Y45" s="54">
        <v>0</v>
      </c>
      <c r="Z45" s="52">
        <v>0</v>
      </c>
      <c r="AA45" s="54">
        <v>482.3</v>
      </c>
      <c r="AB45" s="54">
        <v>352.3</v>
      </c>
      <c r="AC45" s="54">
        <v>187.7</v>
      </c>
      <c r="AD45" s="54">
        <v>187.7</v>
      </c>
      <c r="AE45" s="54">
        <v>203.1</v>
      </c>
      <c r="AF45" s="54">
        <v>203.1</v>
      </c>
      <c r="AG45" s="54"/>
      <c r="AH45" s="54"/>
      <c r="AI45" s="54"/>
      <c r="AJ45" s="54"/>
      <c r="AK45" s="54">
        <v>130</v>
      </c>
      <c r="AL45" s="54">
        <v>0</v>
      </c>
      <c r="AM45" s="52">
        <v>0</v>
      </c>
      <c r="AN45" s="54"/>
      <c r="AO45" s="54"/>
      <c r="AP45" s="54"/>
      <c r="AQ45" s="54"/>
      <c r="AR45" s="54"/>
      <c r="AS45" s="54"/>
      <c r="AT45" s="54"/>
      <c r="AU45" s="54"/>
      <c r="AV45" s="54"/>
      <c r="AW45" s="56"/>
      <c r="AX45" s="56"/>
      <c r="AY45" s="56"/>
      <c r="AZ45" s="48"/>
      <c r="BA45" s="54"/>
      <c r="BB45" s="54"/>
      <c r="BC45" s="54"/>
      <c r="BD45" s="54"/>
      <c r="BE45" s="54"/>
      <c r="BF45" s="54"/>
      <c r="BG45" s="54"/>
      <c r="BH45" s="54"/>
      <c r="BI45" s="54"/>
      <c r="BJ45" s="56"/>
      <c r="BK45" s="56"/>
      <c r="BL45" s="56"/>
      <c r="BM45" s="48"/>
      <c r="BN45" s="54"/>
      <c r="BO45" s="54"/>
      <c r="BP45" s="54"/>
      <c r="BQ45" s="54"/>
      <c r="BR45" s="54"/>
      <c r="BS45" s="54"/>
      <c r="BT45" s="54"/>
      <c r="BU45" s="54"/>
      <c r="BV45" s="54"/>
      <c r="BW45" s="56"/>
      <c r="BX45" s="113"/>
      <c r="BY45" s="54"/>
      <c r="BZ45" s="52"/>
      <c r="CC45" s="74">
        <f t="shared" si="50"/>
        <v>482.3</v>
      </c>
      <c r="CD45" s="74">
        <f t="shared" si="50"/>
        <v>352.3</v>
      </c>
      <c r="CE45" s="74">
        <f t="shared" si="50"/>
        <v>187.7</v>
      </c>
      <c r="CF45" s="74">
        <f t="shared" si="51"/>
        <v>203.1</v>
      </c>
      <c r="CG45" s="60">
        <f t="shared" si="51"/>
        <v>203.1</v>
      </c>
      <c r="CH45" s="60">
        <f t="shared" si="51"/>
        <v>0</v>
      </c>
      <c r="CI45" s="60">
        <f t="shared" si="51"/>
        <v>0</v>
      </c>
      <c r="CJ45" s="116">
        <f t="shared" si="51"/>
        <v>0</v>
      </c>
      <c r="CK45" s="116">
        <f t="shared" si="51"/>
        <v>0</v>
      </c>
      <c r="CL45" s="119">
        <f t="shared" si="51"/>
        <v>130</v>
      </c>
      <c r="CM45" s="116">
        <f t="shared" si="52"/>
        <v>0</v>
      </c>
      <c r="CN45" s="116">
        <f t="shared" si="52"/>
        <v>0</v>
      </c>
      <c r="CO45" s="117">
        <f t="shared" si="53"/>
        <v>482.3</v>
      </c>
      <c r="CP45" s="117">
        <f t="shared" si="54"/>
        <v>0</v>
      </c>
      <c r="CQ45" s="100"/>
      <c r="CR45" s="100"/>
      <c r="CS45" s="100"/>
      <c r="CT45" s="100"/>
      <c r="CU45" s="100"/>
      <c r="EZ45" s="91"/>
      <c r="FA45" s="118"/>
      <c r="FB45" s="53">
        <v>2</v>
      </c>
      <c r="FC45" s="53" t="s">
        <v>77</v>
      </c>
      <c r="FD45" s="91"/>
      <c r="FE45" s="91"/>
      <c r="FF45" s="91"/>
      <c r="FG45" s="91"/>
      <c r="FH45" s="91"/>
      <c r="FI45" s="91"/>
      <c r="FU45" s="168">
        <v>2</v>
      </c>
      <c r="FV45" s="168" t="s">
        <v>77</v>
      </c>
      <c r="FW45" s="165">
        <f t="shared" si="55"/>
        <v>93.83268482490273</v>
      </c>
      <c r="FX45" s="165">
        <f t="shared" si="56"/>
        <v>74.12398921832884</v>
      </c>
      <c r="FY45" s="165">
        <f>X45</f>
        <v>26.954177897574123</v>
      </c>
      <c r="FZ45" s="165">
        <f>I45</f>
        <v>73.04582210242587</v>
      </c>
      <c r="GA45" s="165">
        <f t="shared" si="57"/>
        <v>38.91768608749741</v>
      </c>
      <c r="GB45" s="165">
        <f t="shared" si="58"/>
        <v>38.91768608749741</v>
      </c>
      <c r="GC45" s="165">
        <f t="shared" si="59"/>
        <v>42.11071946921003</v>
      </c>
      <c r="GD45" s="166">
        <f t="shared" si="60"/>
        <v>0</v>
      </c>
      <c r="GE45" s="165">
        <f t="shared" si="61"/>
        <v>0</v>
      </c>
    </row>
    <row r="46" spans="1:187" ht="18">
      <c r="A46" s="53">
        <v>3</v>
      </c>
      <c r="B46" s="53" t="s">
        <v>78</v>
      </c>
      <c r="C46" s="43">
        <v>744</v>
      </c>
      <c r="D46" s="110">
        <v>175.6</v>
      </c>
      <c r="E46" s="111">
        <f t="shared" si="41"/>
        <v>100</v>
      </c>
      <c r="F46" s="112">
        <v>175.6</v>
      </c>
      <c r="G46" s="55">
        <f t="shared" si="42"/>
        <v>23.602150537634408</v>
      </c>
      <c r="H46" s="112">
        <v>175.6</v>
      </c>
      <c r="I46" s="57">
        <f t="shared" si="43"/>
        <v>100</v>
      </c>
      <c r="J46" s="54">
        <v>80</v>
      </c>
      <c r="K46" s="57">
        <f t="shared" si="44"/>
        <v>45.558086560364465</v>
      </c>
      <c r="L46" s="54">
        <v>80</v>
      </c>
      <c r="M46" s="57">
        <f t="shared" si="45"/>
        <v>45.558086560364465</v>
      </c>
      <c r="N46" s="54">
        <v>39.6</v>
      </c>
      <c r="O46" s="57">
        <f t="shared" si="46"/>
        <v>22.55125284738041</v>
      </c>
      <c r="P46" s="54"/>
      <c r="Q46" s="54"/>
      <c r="R46" s="54">
        <v>39.6</v>
      </c>
      <c r="S46" s="54"/>
      <c r="T46" s="57">
        <f t="shared" si="47"/>
        <v>0</v>
      </c>
      <c r="U46" s="54">
        <v>56</v>
      </c>
      <c r="V46" s="57">
        <f t="shared" si="48"/>
        <v>31.890660592255127</v>
      </c>
      <c r="W46" s="54">
        <v>0</v>
      </c>
      <c r="X46" s="55">
        <f t="shared" si="49"/>
        <v>0</v>
      </c>
      <c r="Y46" s="54">
        <v>0</v>
      </c>
      <c r="Z46" s="52">
        <v>0</v>
      </c>
      <c r="AA46" s="54">
        <v>175.6</v>
      </c>
      <c r="AB46" s="54">
        <v>175.6</v>
      </c>
      <c r="AC46" s="54">
        <v>80</v>
      </c>
      <c r="AD46" s="54">
        <v>80</v>
      </c>
      <c r="AE46" s="54">
        <v>39.6</v>
      </c>
      <c r="AF46" s="54"/>
      <c r="AG46" s="54"/>
      <c r="AH46" s="54">
        <v>39.6</v>
      </c>
      <c r="AI46" s="54"/>
      <c r="AJ46" s="54">
        <v>56</v>
      </c>
      <c r="AK46" s="54">
        <v>0</v>
      </c>
      <c r="AL46" s="54">
        <v>0</v>
      </c>
      <c r="AM46" s="52">
        <v>0</v>
      </c>
      <c r="AN46" s="54"/>
      <c r="AO46" s="54"/>
      <c r="AP46" s="54"/>
      <c r="AQ46" s="54"/>
      <c r="AR46" s="54"/>
      <c r="AS46" s="54"/>
      <c r="AT46" s="54"/>
      <c r="AU46" s="54"/>
      <c r="AV46" s="54"/>
      <c r="AW46" s="56"/>
      <c r="AX46" s="56"/>
      <c r="AY46" s="56"/>
      <c r="AZ46" s="48"/>
      <c r="BA46" s="54"/>
      <c r="BB46" s="54"/>
      <c r="BC46" s="54"/>
      <c r="BD46" s="54"/>
      <c r="BE46" s="54"/>
      <c r="BF46" s="54"/>
      <c r="BG46" s="54"/>
      <c r="BH46" s="54"/>
      <c r="BI46" s="54"/>
      <c r="BJ46" s="56"/>
      <c r="BK46" s="56"/>
      <c r="BL46" s="56"/>
      <c r="BM46" s="48"/>
      <c r="BN46" s="54"/>
      <c r="BO46" s="54"/>
      <c r="BP46" s="54"/>
      <c r="BQ46" s="54"/>
      <c r="BR46" s="54"/>
      <c r="BS46" s="54"/>
      <c r="BT46" s="54"/>
      <c r="BU46" s="54"/>
      <c r="BV46" s="54"/>
      <c r="BW46" s="56"/>
      <c r="BX46" s="113"/>
      <c r="BY46" s="54"/>
      <c r="BZ46" s="52"/>
      <c r="CC46" s="74">
        <f t="shared" si="50"/>
        <v>175.6</v>
      </c>
      <c r="CD46" s="74">
        <f t="shared" si="50"/>
        <v>175.6</v>
      </c>
      <c r="CE46" s="74">
        <f t="shared" si="50"/>
        <v>80</v>
      </c>
      <c r="CF46" s="74">
        <f t="shared" si="51"/>
        <v>39.6</v>
      </c>
      <c r="CG46" s="60">
        <f t="shared" si="51"/>
        <v>0</v>
      </c>
      <c r="CH46" s="60">
        <f t="shared" si="51"/>
        <v>0</v>
      </c>
      <c r="CI46" s="60">
        <f t="shared" si="51"/>
        <v>39.6</v>
      </c>
      <c r="CJ46" s="116">
        <f t="shared" si="51"/>
        <v>0</v>
      </c>
      <c r="CK46" s="116">
        <f t="shared" si="51"/>
        <v>56</v>
      </c>
      <c r="CL46" s="119">
        <f t="shared" si="51"/>
        <v>0</v>
      </c>
      <c r="CM46" s="116">
        <f t="shared" si="52"/>
        <v>0</v>
      </c>
      <c r="CN46" s="116">
        <f t="shared" si="52"/>
        <v>0</v>
      </c>
      <c r="CO46" s="117">
        <f t="shared" si="53"/>
        <v>175.6</v>
      </c>
      <c r="CP46" s="117">
        <f t="shared" si="54"/>
        <v>0</v>
      </c>
      <c r="CQ46" s="100"/>
      <c r="CR46" s="100"/>
      <c r="CS46" s="100"/>
      <c r="CT46" s="100"/>
      <c r="CU46" s="100"/>
      <c r="EZ46" s="91"/>
      <c r="FA46" s="118"/>
      <c r="FB46" s="53">
        <v>3</v>
      </c>
      <c r="FC46" s="53" t="s">
        <v>78</v>
      </c>
      <c r="FD46" s="91"/>
      <c r="FE46" s="91"/>
      <c r="FF46" s="91"/>
      <c r="FG46" s="91"/>
      <c r="FH46" s="91"/>
      <c r="FI46" s="91"/>
      <c r="FU46" s="168">
        <v>3</v>
      </c>
      <c r="FV46" s="168" t="s">
        <v>78</v>
      </c>
      <c r="FW46" s="165">
        <f t="shared" si="55"/>
        <v>23.602150537634408</v>
      </c>
      <c r="FX46" s="165">
        <f t="shared" si="56"/>
        <v>100</v>
      </c>
      <c r="FY46" s="165">
        <f>X46</f>
        <v>0</v>
      </c>
      <c r="FZ46" s="165">
        <f>I46</f>
        <v>100</v>
      </c>
      <c r="GA46" s="165">
        <f t="shared" si="57"/>
        <v>45.558086560364465</v>
      </c>
      <c r="GB46" s="165">
        <f t="shared" si="58"/>
        <v>45.558086560364465</v>
      </c>
      <c r="GC46" s="165">
        <f t="shared" si="59"/>
        <v>22.55125284738041</v>
      </c>
      <c r="GD46" s="166">
        <f t="shared" si="60"/>
        <v>31.890660592255127</v>
      </c>
      <c r="GE46" s="165">
        <f t="shared" si="61"/>
        <v>0</v>
      </c>
    </row>
    <row r="47" spans="1:187" ht="18">
      <c r="A47" s="53">
        <v>4</v>
      </c>
      <c r="B47" s="53" t="s">
        <v>79</v>
      </c>
      <c r="C47" s="43">
        <v>905</v>
      </c>
      <c r="D47" s="110">
        <v>483</v>
      </c>
      <c r="E47" s="111">
        <f t="shared" si="41"/>
        <v>97.2809667673716</v>
      </c>
      <c r="F47" s="112">
        <v>496.5</v>
      </c>
      <c r="G47" s="55">
        <f t="shared" si="42"/>
        <v>54.86187845303867</v>
      </c>
      <c r="H47" s="112">
        <v>379.9</v>
      </c>
      <c r="I47" s="57">
        <f t="shared" si="43"/>
        <v>76.51560926485398</v>
      </c>
      <c r="J47" s="54">
        <v>374.4</v>
      </c>
      <c r="K47" s="56">
        <f t="shared" si="44"/>
        <v>75.40785498489426</v>
      </c>
      <c r="L47" s="54">
        <v>374.4</v>
      </c>
      <c r="M47" s="57">
        <f t="shared" si="45"/>
        <v>75.40785498489426</v>
      </c>
      <c r="N47" s="54">
        <v>5.5</v>
      </c>
      <c r="O47" s="56">
        <f t="shared" si="46"/>
        <v>1.1077542799597182</v>
      </c>
      <c r="P47" s="54"/>
      <c r="Q47" s="54"/>
      <c r="R47" s="54"/>
      <c r="S47" s="54"/>
      <c r="T47" s="57">
        <f t="shared" si="47"/>
        <v>0</v>
      </c>
      <c r="U47" s="54"/>
      <c r="V47" s="57">
        <f t="shared" si="48"/>
        <v>0</v>
      </c>
      <c r="W47" s="54">
        <v>116.6</v>
      </c>
      <c r="X47" s="54">
        <f t="shared" si="49"/>
        <v>23.48439073514602</v>
      </c>
      <c r="Y47" s="54">
        <v>0</v>
      </c>
      <c r="Z47" s="52">
        <v>0</v>
      </c>
      <c r="AA47" s="54">
        <v>496.5</v>
      </c>
      <c r="AB47" s="54">
        <v>379.9</v>
      </c>
      <c r="AC47" s="54">
        <v>374.4</v>
      </c>
      <c r="AD47" s="54">
        <v>374.4</v>
      </c>
      <c r="AE47" s="54">
        <v>5.5</v>
      </c>
      <c r="AF47" s="54"/>
      <c r="AG47" s="54"/>
      <c r="AH47" s="54"/>
      <c r="AI47" s="54"/>
      <c r="AJ47" s="54"/>
      <c r="AK47" s="54">
        <v>116.6</v>
      </c>
      <c r="AL47" s="54">
        <v>0</v>
      </c>
      <c r="AM47" s="52">
        <v>0</v>
      </c>
      <c r="AN47" s="54"/>
      <c r="AO47" s="54"/>
      <c r="AP47" s="54"/>
      <c r="AQ47" s="54"/>
      <c r="AR47" s="54"/>
      <c r="AS47" s="54"/>
      <c r="AT47" s="54"/>
      <c r="AU47" s="54"/>
      <c r="AV47" s="54"/>
      <c r="AW47" s="56"/>
      <c r="AX47" s="56"/>
      <c r="AY47" s="56"/>
      <c r="AZ47" s="48"/>
      <c r="BA47" s="54"/>
      <c r="BB47" s="54"/>
      <c r="BC47" s="54"/>
      <c r="BD47" s="54"/>
      <c r="BE47" s="54"/>
      <c r="BF47" s="54"/>
      <c r="BG47" s="54"/>
      <c r="BH47" s="54"/>
      <c r="BI47" s="54"/>
      <c r="BJ47" s="56"/>
      <c r="BK47" s="56"/>
      <c r="BL47" s="56"/>
      <c r="BM47" s="48"/>
      <c r="BN47" s="54"/>
      <c r="BO47" s="54"/>
      <c r="BP47" s="54"/>
      <c r="BQ47" s="54"/>
      <c r="BR47" s="54"/>
      <c r="BS47" s="54"/>
      <c r="BT47" s="54"/>
      <c r="BU47" s="54"/>
      <c r="BV47" s="54"/>
      <c r="BW47" s="56"/>
      <c r="BX47" s="113"/>
      <c r="BY47" s="54"/>
      <c r="BZ47" s="52"/>
      <c r="CC47" s="74">
        <f t="shared" si="50"/>
        <v>496.5</v>
      </c>
      <c r="CD47" s="74">
        <f t="shared" si="50"/>
        <v>379.9</v>
      </c>
      <c r="CE47" s="74">
        <f t="shared" si="50"/>
        <v>374.4</v>
      </c>
      <c r="CF47" s="74">
        <f t="shared" si="51"/>
        <v>5.5</v>
      </c>
      <c r="CG47" s="60">
        <f t="shared" si="51"/>
        <v>0</v>
      </c>
      <c r="CH47" s="60">
        <f t="shared" si="51"/>
        <v>0</v>
      </c>
      <c r="CI47" s="60">
        <f t="shared" si="51"/>
        <v>0</v>
      </c>
      <c r="CJ47" s="116">
        <f t="shared" si="51"/>
        <v>0</v>
      </c>
      <c r="CK47" s="116">
        <f t="shared" si="51"/>
        <v>0</v>
      </c>
      <c r="CL47" s="119">
        <f t="shared" si="51"/>
        <v>116.6</v>
      </c>
      <c r="CM47" s="116">
        <f t="shared" si="52"/>
        <v>0</v>
      </c>
      <c r="CN47" s="116">
        <f t="shared" si="52"/>
        <v>0</v>
      </c>
      <c r="CO47" s="117">
        <f t="shared" si="53"/>
        <v>496.5</v>
      </c>
      <c r="CP47" s="117">
        <f t="shared" si="54"/>
        <v>0</v>
      </c>
      <c r="CQ47" s="100"/>
      <c r="CR47" s="100"/>
      <c r="CS47" s="100"/>
      <c r="CT47" s="100"/>
      <c r="CU47" s="100"/>
      <c r="EZ47" s="91"/>
      <c r="FA47" s="118"/>
      <c r="FB47" s="53">
        <v>4</v>
      </c>
      <c r="FC47" s="53" t="s">
        <v>79</v>
      </c>
      <c r="FD47" s="91"/>
      <c r="FE47" s="91"/>
      <c r="FF47" s="91"/>
      <c r="FG47" s="91"/>
      <c r="FH47" s="91"/>
      <c r="FI47" s="91"/>
      <c r="FU47" s="168">
        <v>4</v>
      </c>
      <c r="FV47" s="168" t="s">
        <v>79</v>
      </c>
      <c r="FW47" s="165">
        <f t="shared" si="55"/>
        <v>54.86187845303867</v>
      </c>
      <c r="FX47" s="165">
        <f t="shared" si="56"/>
        <v>97.2809667673716</v>
      </c>
      <c r="FY47" s="165">
        <v>24</v>
      </c>
      <c r="FZ47" s="165">
        <f>I47</f>
        <v>76.51560926485398</v>
      </c>
      <c r="GA47" s="165">
        <f t="shared" si="57"/>
        <v>75.40785498489426</v>
      </c>
      <c r="GB47" s="165">
        <f t="shared" si="58"/>
        <v>75.40785498489426</v>
      </c>
      <c r="GC47" s="165">
        <f t="shared" si="59"/>
        <v>1.1077542799597182</v>
      </c>
      <c r="GD47" s="166">
        <f t="shared" si="60"/>
        <v>0</v>
      </c>
      <c r="GE47" s="165">
        <f t="shared" si="61"/>
        <v>0</v>
      </c>
    </row>
    <row r="48" spans="1:187" ht="18">
      <c r="A48" s="53">
        <v>5</v>
      </c>
      <c r="B48" s="53" t="s">
        <v>80</v>
      </c>
      <c r="C48" s="43">
        <v>472</v>
      </c>
      <c r="D48" s="110">
        <v>276.4</v>
      </c>
      <c r="E48" s="111">
        <f t="shared" si="41"/>
        <v>56.91927512355847</v>
      </c>
      <c r="F48" s="112">
        <v>485.6</v>
      </c>
      <c r="G48" s="55">
        <f t="shared" si="42"/>
        <v>102.88135593220339</v>
      </c>
      <c r="H48" s="112">
        <v>106.3</v>
      </c>
      <c r="I48" s="57">
        <f t="shared" si="43"/>
        <v>21.890444810543656</v>
      </c>
      <c r="J48" s="54">
        <v>61.7</v>
      </c>
      <c r="K48" s="57">
        <f t="shared" si="44"/>
        <v>12.705930807248764</v>
      </c>
      <c r="L48" s="54">
        <v>61.7</v>
      </c>
      <c r="M48" s="57">
        <f t="shared" si="45"/>
        <v>12.705930807248764</v>
      </c>
      <c r="N48" s="54">
        <v>44.6</v>
      </c>
      <c r="O48" s="57">
        <f t="shared" si="46"/>
        <v>9.184514003294893</v>
      </c>
      <c r="P48" s="54">
        <v>44.6</v>
      </c>
      <c r="Q48" s="54"/>
      <c r="R48" s="54"/>
      <c r="S48" s="54"/>
      <c r="T48" s="57">
        <f t="shared" si="47"/>
        <v>0</v>
      </c>
      <c r="U48" s="54"/>
      <c r="V48" s="57">
        <f t="shared" si="48"/>
        <v>0</v>
      </c>
      <c r="W48" s="54">
        <v>379.3</v>
      </c>
      <c r="X48" s="55">
        <f t="shared" si="49"/>
        <v>78.10955518945633</v>
      </c>
      <c r="Y48" s="54">
        <v>0</v>
      </c>
      <c r="Z48" s="52">
        <v>0</v>
      </c>
      <c r="AA48" s="54">
        <v>485.6</v>
      </c>
      <c r="AB48" s="54">
        <v>106.3</v>
      </c>
      <c r="AC48" s="54">
        <v>61.7</v>
      </c>
      <c r="AD48" s="54">
        <v>61.7</v>
      </c>
      <c r="AE48" s="54">
        <v>44.6</v>
      </c>
      <c r="AF48" s="54">
        <v>44.6</v>
      </c>
      <c r="AG48" s="54"/>
      <c r="AH48" s="54"/>
      <c r="AI48" s="54"/>
      <c r="AJ48" s="54"/>
      <c r="AK48" s="54">
        <v>379.3</v>
      </c>
      <c r="AL48" s="54"/>
      <c r="AM48" s="52"/>
      <c r="AN48" s="54"/>
      <c r="AO48" s="54"/>
      <c r="AP48" s="54"/>
      <c r="AQ48" s="54"/>
      <c r="AR48" s="54"/>
      <c r="AS48" s="54"/>
      <c r="AT48" s="54"/>
      <c r="AU48" s="54"/>
      <c r="AV48" s="54"/>
      <c r="AW48" s="56"/>
      <c r="AX48" s="56"/>
      <c r="AY48" s="56"/>
      <c r="AZ48" s="48"/>
      <c r="BA48" s="54"/>
      <c r="BB48" s="54"/>
      <c r="BC48" s="54"/>
      <c r="BD48" s="54"/>
      <c r="BE48" s="54"/>
      <c r="BF48" s="54"/>
      <c r="BG48" s="54"/>
      <c r="BH48" s="54"/>
      <c r="BI48" s="54"/>
      <c r="BJ48" s="56"/>
      <c r="BK48" s="56"/>
      <c r="BL48" s="56"/>
      <c r="BM48" s="48"/>
      <c r="BN48" s="54"/>
      <c r="BO48" s="54"/>
      <c r="BP48" s="54"/>
      <c r="BQ48" s="54"/>
      <c r="BR48" s="54"/>
      <c r="BS48" s="54"/>
      <c r="BT48" s="54"/>
      <c r="BU48" s="54"/>
      <c r="BV48" s="54"/>
      <c r="BW48" s="56"/>
      <c r="BX48" s="113"/>
      <c r="BY48" s="54"/>
      <c r="BZ48" s="52"/>
      <c r="CC48" s="74">
        <f t="shared" si="50"/>
        <v>485.6</v>
      </c>
      <c r="CD48" s="74">
        <f t="shared" si="50"/>
        <v>106.3</v>
      </c>
      <c r="CE48" s="74">
        <f t="shared" si="50"/>
        <v>61.7</v>
      </c>
      <c r="CF48" s="74">
        <f t="shared" si="51"/>
        <v>44.6</v>
      </c>
      <c r="CG48" s="60">
        <f t="shared" si="51"/>
        <v>44.6</v>
      </c>
      <c r="CH48" s="60">
        <f t="shared" si="51"/>
        <v>0</v>
      </c>
      <c r="CI48" s="60">
        <f t="shared" si="51"/>
        <v>0</v>
      </c>
      <c r="CJ48" s="116">
        <f t="shared" si="51"/>
        <v>0</v>
      </c>
      <c r="CK48" s="116">
        <f t="shared" si="51"/>
        <v>0</v>
      </c>
      <c r="CL48" s="119">
        <f t="shared" si="51"/>
        <v>379.3</v>
      </c>
      <c r="CM48" s="116">
        <f t="shared" si="52"/>
        <v>0</v>
      </c>
      <c r="CN48" s="116">
        <f t="shared" si="52"/>
        <v>0</v>
      </c>
      <c r="CO48" s="117">
        <f t="shared" si="53"/>
        <v>485.6</v>
      </c>
      <c r="CP48" s="117">
        <f t="shared" si="54"/>
        <v>0</v>
      </c>
      <c r="CQ48" s="100"/>
      <c r="CR48" s="100"/>
      <c r="CS48" s="100"/>
      <c r="CT48" s="100"/>
      <c r="CU48" s="100"/>
      <c r="EZ48" s="91"/>
      <c r="FA48" s="118"/>
      <c r="FB48" s="53">
        <v>5</v>
      </c>
      <c r="FC48" s="53" t="s">
        <v>80</v>
      </c>
      <c r="FD48" s="91"/>
      <c r="FE48" s="91"/>
      <c r="FF48" s="91"/>
      <c r="FG48" s="91"/>
      <c r="FH48" s="91"/>
      <c r="FI48" s="91"/>
      <c r="FU48" s="168">
        <v>5</v>
      </c>
      <c r="FV48" s="168" t="s">
        <v>80</v>
      </c>
      <c r="FW48" s="165">
        <f t="shared" si="55"/>
        <v>102.88135593220339</v>
      </c>
      <c r="FX48" s="165">
        <f t="shared" si="56"/>
        <v>56.91927512355847</v>
      </c>
      <c r="FY48" s="165">
        <f aca="true" t="shared" si="62" ref="FY48:FY71">X48</f>
        <v>78.10955518945633</v>
      </c>
      <c r="FZ48" s="165">
        <f aca="true" t="shared" si="63" ref="FZ48:FZ71">I48</f>
        <v>21.890444810543656</v>
      </c>
      <c r="GA48" s="165">
        <f t="shared" si="57"/>
        <v>12.705930807248764</v>
      </c>
      <c r="GB48" s="165">
        <f t="shared" si="58"/>
        <v>12.705930807248764</v>
      </c>
      <c r="GC48" s="165">
        <f t="shared" si="59"/>
        <v>9.184514003294893</v>
      </c>
      <c r="GD48" s="166">
        <f t="shared" si="60"/>
        <v>0</v>
      </c>
      <c r="GE48" s="165">
        <f t="shared" si="61"/>
        <v>0</v>
      </c>
    </row>
    <row r="49" spans="1:187" ht="18">
      <c r="A49" s="53">
        <v>6</v>
      </c>
      <c r="B49" s="53" t="s">
        <v>81</v>
      </c>
      <c r="C49" s="43">
        <v>710</v>
      </c>
      <c r="D49" s="110">
        <v>344.1</v>
      </c>
      <c r="E49" s="111">
        <f t="shared" si="41"/>
        <v>65.21986353297953</v>
      </c>
      <c r="F49" s="112">
        <v>527.6</v>
      </c>
      <c r="G49" s="55">
        <f t="shared" si="42"/>
        <v>74.30985915492958</v>
      </c>
      <c r="H49" s="112">
        <v>302.1</v>
      </c>
      <c r="I49" s="57">
        <f t="shared" si="43"/>
        <v>57.2592873388931</v>
      </c>
      <c r="J49" s="54">
        <v>247.6</v>
      </c>
      <c r="K49" s="57">
        <f t="shared" si="44"/>
        <v>46.929492039423806</v>
      </c>
      <c r="L49" s="54"/>
      <c r="M49" s="57">
        <f t="shared" si="45"/>
        <v>0</v>
      </c>
      <c r="N49" s="54">
        <v>134.5</v>
      </c>
      <c r="O49" s="57">
        <f t="shared" si="46"/>
        <v>25.492797573919635</v>
      </c>
      <c r="P49" s="54">
        <v>18.1</v>
      </c>
      <c r="Q49" s="54">
        <v>36.4</v>
      </c>
      <c r="R49" s="54">
        <v>80</v>
      </c>
      <c r="S49" s="54"/>
      <c r="T49" s="57">
        <f t="shared" si="47"/>
        <v>0</v>
      </c>
      <c r="U49" s="54"/>
      <c r="V49" s="57">
        <f t="shared" si="48"/>
        <v>0</v>
      </c>
      <c r="W49" s="54">
        <v>225.5</v>
      </c>
      <c r="X49" s="55">
        <f t="shared" si="49"/>
        <v>42.7407126611069</v>
      </c>
      <c r="Y49" s="54">
        <v>0</v>
      </c>
      <c r="Z49" s="52">
        <v>0</v>
      </c>
      <c r="AA49" s="54">
        <v>527.6</v>
      </c>
      <c r="AB49" s="54">
        <v>302.1</v>
      </c>
      <c r="AC49" s="54">
        <v>247.6</v>
      </c>
      <c r="AD49" s="54">
        <v>247.6</v>
      </c>
      <c r="AE49" s="54">
        <v>134.5</v>
      </c>
      <c r="AF49" s="54">
        <v>18.1</v>
      </c>
      <c r="AG49" s="54">
        <v>36.4</v>
      </c>
      <c r="AH49" s="54">
        <v>80</v>
      </c>
      <c r="AI49" s="54"/>
      <c r="AJ49" s="54"/>
      <c r="AK49" s="54">
        <v>225.5</v>
      </c>
      <c r="AL49" s="54">
        <v>0</v>
      </c>
      <c r="AM49" s="52">
        <v>0</v>
      </c>
      <c r="AN49" s="54"/>
      <c r="AO49" s="54"/>
      <c r="AP49" s="54"/>
      <c r="AQ49" s="54"/>
      <c r="AR49" s="54"/>
      <c r="AS49" s="54"/>
      <c r="AT49" s="54"/>
      <c r="AU49" s="54"/>
      <c r="AV49" s="54"/>
      <c r="AW49" s="56"/>
      <c r="AX49" s="56"/>
      <c r="AY49" s="56"/>
      <c r="AZ49" s="48"/>
      <c r="BA49" s="54"/>
      <c r="BB49" s="54"/>
      <c r="BC49" s="54"/>
      <c r="BD49" s="54"/>
      <c r="BE49" s="54"/>
      <c r="BF49" s="54"/>
      <c r="BG49" s="54"/>
      <c r="BH49" s="54"/>
      <c r="BI49" s="54"/>
      <c r="BJ49" s="56"/>
      <c r="BK49" s="56"/>
      <c r="BL49" s="56"/>
      <c r="BM49" s="48"/>
      <c r="BN49" s="54"/>
      <c r="BO49" s="54"/>
      <c r="BP49" s="54"/>
      <c r="BQ49" s="54"/>
      <c r="BR49" s="54"/>
      <c r="BS49" s="54"/>
      <c r="BT49" s="54"/>
      <c r="BU49" s="54"/>
      <c r="BV49" s="54"/>
      <c r="BW49" s="56"/>
      <c r="BX49" s="113"/>
      <c r="BY49" s="54"/>
      <c r="BZ49" s="52"/>
      <c r="CC49" s="74">
        <f t="shared" si="50"/>
        <v>527.6</v>
      </c>
      <c r="CD49" s="74">
        <f t="shared" si="50"/>
        <v>302.1</v>
      </c>
      <c r="CE49" s="74">
        <f t="shared" si="50"/>
        <v>247.6</v>
      </c>
      <c r="CF49" s="74">
        <f t="shared" si="51"/>
        <v>134.5</v>
      </c>
      <c r="CG49" s="60">
        <f t="shared" si="51"/>
        <v>18.1</v>
      </c>
      <c r="CH49" s="60">
        <f t="shared" si="51"/>
        <v>36.4</v>
      </c>
      <c r="CI49" s="60">
        <f t="shared" si="51"/>
        <v>80</v>
      </c>
      <c r="CJ49" s="116">
        <f t="shared" si="51"/>
        <v>0</v>
      </c>
      <c r="CK49" s="116">
        <f t="shared" si="51"/>
        <v>0</v>
      </c>
      <c r="CL49" s="119">
        <f t="shared" si="51"/>
        <v>225.5</v>
      </c>
      <c r="CM49" s="116">
        <f t="shared" si="52"/>
        <v>0</v>
      </c>
      <c r="CN49" s="116">
        <f t="shared" si="52"/>
        <v>0</v>
      </c>
      <c r="CO49" s="117">
        <f t="shared" si="53"/>
        <v>527.6</v>
      </c>
      <c r="CP49" s="117">
        <f t="shared" si="54"/>
        <v>0</v>
      </c>
      <c r="CQ49" s="100"/>
      <c r="CR49" s="100"/>
      <c r="CS49" s="100"/>
      <c r="CT49" s="100"/>
      <c r="CU49" s="100"/>
      <c r="EZ49" s="91"/>
      <c r="FA49" s="118"/>
      <c r="FB49" s="53">
        <v>6</v>
      </c>
      <c r="FC49" s="53" t="s">
        <v>81</v>
      </c>
      <c r="FD49" s="91"/>
      <c r="FE49" s="91"/>
      <c r="FF49" s="91"/>
      <c r="FG49" s="91"/>
      <c r="FH49" s="91"/>
      <c r="FI49" s="91"/>
      <c r="FU49" s="168">
        <v>6</v>
      </c>
      <c r="FV49" s="168" t="s">
        <v>81</v>
      </c>
      <c r="FW49" s="165">
        <f t="shared" si="55"/>
        <v>74.30985915492958</v>
      </c>
      <c r="FX49" s="165">
        <f t="shared" si="56"/>
        <v>65.21986353297953</v>
      </c>
      <c r="FY49" s="165">
        <f t="shared" si="62"/>
        <v>42.7407126611069</v>
      </c>
      <c r="FZ49" s="165">
        <f t="shared" si="63"/>
        <v>57.2592873388931</v>
      </c>
      <c r="GA49" s="165">
        <f t="shared" si="57"/>
        <v>46.929492039423806</v>
      </c>
      <c r="GB49" s="165">
        <f t="shared" si="58"/>
        <v>0</v>
      </c>
      <c r="GC49" s="165">
        <f t="shared" si="59"/>
        <v>25.492797573919635</v>
      </c>
      <c r="GD49" s="166">
        <f t="shared" si="60"/>
        <v>0</v>
      </c>
      <c r="GE49" s="165">
        <f t="shared" si="61"/>
        <v>0</v>
      </c>
    </row>
    <row r="50" spans="1:187" ht="18">
      <c r="A50" s="53">
        <v>7</v>
      </c>
      <c r="B50" s="53" t="s">
        <v>82</v>
      </c>
      <c r="C50" s="43">
        <v>460</v>
      </c>
      <c r="D50" s="110">
        <v>460</v>
      </c>
      <c r="E50" s="111">
        <f t="shared" si="41"/>
        <v>100</v>
      </c>
      <c r="F50" s="112">
        <v>460</v>
      </c>
      <c r="G50" s="55">
        <f t="shared" si="42"/>
        <v>100</v>
      </c>
      <c r="H50" s="112">
        <v>274</v>
      </c>
      <c r="I50" s="57">
        <f t="shared" si="43"/>
        <v>59.56521739130435</v>
      </c>
      <c r="J50" s="54">
        <v>240</v>
      </c>
      <c r="K50" s="57">
        <f t="shared" si="44"/>
        <v>52.17391304347826</v>
      </c>
      <c r="L50" s="54">
        <v>149</v>
      </c>
      <c r="M50" s="57">
        <f t="shared" si="45"/>
        <v>32.391304347826086</v>
      </c>
      <c r="N50" s="54">
        <v>159.2</v>
      </c>
      <c r="O50" s="57">
        <f t="shared" si="46"/>
        <v>34.60869565217391</v>
      </c>
      <c r="P50" s="54">
        <v>159.2</v>
      </c>
      <c r="Q50" s="54"/>
      <c r="R50" s="54"/>
      <c r="S50" s="54"/>
      <c r="T50" s="57">
        <f t="shared" si="47"/>
        <v>0</v>
      </c>
      <c r="U50" s="54"/>
      <c r="V50" s="57">
        <f t="shared" si="48"/>
        <v>0</v>
      </c>
      <c r="W50" s="54">
        <v>186</v>
      </c>
      <c r="X50" s="55">
        <f t="shared" si="49"/>
        <v>40.43478260869565</v>
      </c>
      <c r="Y50" s="54">
        <v>27</v>
      </c>
      <c r="Z50" s="52">
        <v>93.5</v>
      </c>
      <c r="AA50" s="54">
        <v>460</v>
      </c>
      <c r="AB50" s="54">
        <v>274</v>
      </c>
      <c r="AC50" s="54">
        <v>240</v>
      </c>
      <c r="AD50" s="54">
        <v>149</v>
      </c>
      <c r="AE50" s="54">
        <v>159.2</v>
      </c>
      <c r="AF50" s="54">
        <v>159.2</v>
      </c>
      <c r="AG50" s="54"/>
      <c r="AH50" s="54"/>
      <c r="AI50" s="54"/>
      <c r="AJ50" s="54"/>
      <c r="AK50" s="54">
        <v>186</v>
      </c>
      <c r="AL50" s="54">
        <v>27</v>
      </c>
      <c r="AM50" s="52">
        <v>93.5</v>
      </c>
      <c r="AN50" s="54"/>
      <c r="AO50" s="54"/>
      <c r="AP50" s="54"/>
      <c r="AQ50" s="54"/>
      <c r="AR50" s="54"/>
      <c r="AS50" s="54"/>
      <c r="AT50" s="54"/>
      <c r="AU50" s="54"/>
      <c r="AV50" s="54"/>
      <c r="AW50" s="56"/>
      <c r="AX50" s="56"/>
      <c r="AY50" s="56"/>
      <c r="AZ50" s="48"/>
      <c r="BA50" s="54"/>
      <c r="BB50" s="54"/>
      <c r="BC50" s="54"/>
      <c r="BD50" s="54"/>
      <c r="BE50" s="54"/>
      <c r="BF50" s="54"/>
      <c r="BG50" s="54"/>
      <c r="BH50" s="54"/>
      <c r="BI50" s="54"/>
      <c r="BJ50" s="56"/>
      <c r="BK50" s="56"/>
      <c r="BL50" s="56"/>
      <c r="BM50" s="48"/>
      <c r="BN50" s="54"/>
      <c r="BO50" s="54"/>
      <c r="BP50" s="54"/>
      <c r="BQ50" s="54"/>
      <c r="BR50" s="54"/>
      <c r="BS50" s="54"/>
      <c r="BT50" s="54"/>
      <c r="BU50" s="54"/>
      <c r="BV50" s="54"/>
      <c r="BW50" s="56"/>
      <c r="BX50" s="113"/>
      <c r="BY50" s="54"/>
      <c r="BZ50" s="52"/>
      <c r="CC50" s="74">
        <f t="shared" si="50"/>
        <v>460</v>
      </c>
      <c r="CD50" s="74">
        <f t="shared" si="50"/>
        <v>274</v>
      </c>
      <c r="CE50" s="74">
        <f t="shared" si="50"/>
        <v>240</v>
      </c>
      <c r="CF50" s="74">
        <f t="shared" si="51"/>
        <v>159.2</v>
      </c>
      <c r="CG50" s="60">
        <f t="shared" si="51"/>
        <v>159.2</v>
      </c>
      <c r="CH50" s="60">
        <f t="shared" si="51"/>
        <v>0</v>
      </c>
      <c r="CI50" s="60">
        <f t="shared" si="51"/>
        <v>0</v>
      </c>
      <c r="CJ50" s="116">
        <f t="shared" si="51"/>
        <v>0</v>
      </c>
      <c r="CK50" s="116">
        <f t="shared" si="51"/>
        <v>0</v>
      </c>
      <c r="CL50" s="119">
        <f t="shared" si="51"/>
        <v>186</v>
      </c>
      <c r="CM50" s="116">
        <f t="shared" si="52"/>
        <v>27</v>
      </c>
      <c r="CN50" s="116">
        <f t="shared" si="52"/>
        <v>93.5</v>
      </c>
      <c r="CO50" s="117">
        <f t="shared" si="53"/>
        <v>460</v>
      </c>
      <c r="CP50" s="117">
        <f t="shared" si="54"/>
        <v>0</v>
      </c>
      <c r="CQ50" s="100"/>
      <c r="CR50" s="100"/>
      <c r="CS50" s="100"/>
      <c r="CT50" s="100"/>
      <c r="CU50" s="100"/>
      <c r="EZ50" s="91"/>
      <c r="FA50" s="118"/>
      <c r="FB50" s="53">
        <v>7</v>
      </c>
      <c r="FC50" s="53" t="s">
        <v>82</v>
      </c>
      <c r="FD50" s="91"/>
      <c r="FE50" s="91"/>
      <c r="FF50" s="91"/>
      <c r="FG50" s="91"/>
      <c r="FH50" s="91"/>
      <c r="FI50" s="91"/>
      <c r="FU50" s="168">
        <v>7</v>
      </c>
      <c r="FV50" s="168" t="s">
        <v>82</v>
      </c>
      <c r="FW50" s="165">
        <f t="shared" si="55"/>
        <v>100</v>
      </c>
      <c r="FX50" s="165">
        <f t="shared" si="56"/>
        <v>100</v>
      </c>
      <c r="FY50" s="165">
        <f t="shared" si="62"/>
        <v>40.43478260869565</v>
      </c>
      <c r="FZ50" s="165">
        <f t="shared" si="63"/>
        <v>59.56521739130435</v>
      </c>
      <c r="GA50" s="165">
        <f t="shared" si="57"/>
        <v>52.17391304347826</v>
      </c>
      <c r="GB50" s="165">
        <f t="shared" si="58"/>
        <v>32.391304347826086</v>
      </c>
      <c r="GC50" s="165">
        <f t="shared" si="59"/>
        <v>34.60869565217391</v>
      </c>
      <c r="GD50" s="166">
        <f t="shared" si="60"/>
        <v>0</v>
      </c>
      <c r="GE50" s="165">
        <f t="shared" si="61"/>
        <v>0</v>
      </c>
    </row>
    <row r="51" spans="1:187" ht="18">
      <c r="A51" s="53">
        <v>8</v>
      </c>
      <c r="B51" s="53" t="s">
        <v>83</v>
      </c>
      <c r="C51" s="43">
        <v>508</v>
      </c>
      <c r="D51" s="110">
        <v>280.7</v>
      </c>
      <c r="E51" s="111">
        <f t="shared" si="41"/>
        <v>77.60575062206249</v>
      </c>
      <c r="F51" s="112">
        <v>361.7</v>
      </c>
      <c r="G51" s="55">
        <f t="shared" si="42"/>
        <v>71.2007874015748</v>
      </c>
      <c r="H51" s="112">
        <v>126.9</v>
      </c>
      <c r="I51" s="57">
        <f t="shared" si="43"/>
        <v>35.08432402543545</v>
      </c>
      <c r="J51" s="54">
        <v>80</v>
      </c>
      <c r="K51" s="57">
        <f t="shared" si="44"/>
        <v>22.11777716339508</v>
      </c>
      <c r="L51" s="54">
        <v>80</v>
      </c>
      <c r="M51" s="57">
        <f t="shared" si="45"/>
        <v>22.11777716339508</v>
      </c>
      <c r="N51" s="54">
        <v>46.9</v>
      </c>
      <c r="O51" s="57">
        <f t="shared" si="46"/>
        <v>12.966546862040365</v>
      </c>
      <c r="P51" s="54"/>
      <c r="Q51" s="54">
        <v>46.9</v>
      </c>
      <c r="R51" s="54"/>
      <c r="S51" s="54"/>
      <c r="T51" s="57">
        <f t="shared" si="47"/>
        <v>0</v>
      </c>
      <c r="U51" s="54"/>
      <c r="V51" s="57">
        <f t="shared" si="48"/>
        <v>0</v>
      </c>
      <c r="W51" s="54">
        <v>234.8</v>
      </c>
      <c r="X51" s="55">
        <f t="shared" si="49"/>
        <v>64.91567597456455</v>
      </c>
      <c r="Y51" s="54">
        <v>73.1</v>
      </c>
      <c r="Z51" s="52">
        <v>32.6</v>
      </c>
      <c r="AA51" s="54">
        <v>314.8</v>
      </c>
      <c r="AB51" s="54">
        <v>80</v>
      </c>
      <c r="AC51" s="54">
        <v>80</v>
      </c>
      <c r="AD51" s="54">
        <v>80</v>
      </c>
      <c r="AE51" s="54"/>
      <c r="AF51" s="54"/>
      <c r="AG51" s="54"/>
      <c r="AH51" s="54"/>
      <c r="AI51" s="54"/>
      <c r="AJ51" s="54"/>
      <c r="AK51" s="54">
        <v>234.8</v>
      </c>
      <c r="AL51" s="54">
        <v>26.2</v>
      </c>
      <c r="AM51" s="52">
        <v>32.6</v>
      </c>
      <c r="AN51" s="54"/>
      <c r="AO51" s="54"/>
      <c r="AP51" s="54"/>
      <c r="AQ51" s="54"/>
      <c r="AR51" s="54"/>
      <c r="AS51" s="54"/>
      <c r="AT51" s="54"/>
      <c r="AU51" s="54"/>
      <c r="AV51" s="54"/>
      <c r="AW51" s="56"/>
      <c r="AX51" s="56"/>
      <c r="AY51" s="56"/>
      <c r="AZ51" s="48"/>
      <c r="BA51" s="54">
        <v>46.9</v>
      </c>
      <c r="BB51" s="54">
        <v>46.9</v>
      </c>
      <c r="BC51" s="54"/>
      <c r="BD51" s="54"/>
      <c r="BE51" s="54">
        <v>46.9</v>
      </c>
      <c r="BF51" s="54"/>
      <c r="BG51" s="54">
        <v>46.9</v>
      </c>
      <c r="BH51" s="54"/>
      <c r="BI51" s="54"/>
      <c r="BJ51" s="56"/>
      <c r="BK51" s="56">
        <v>0</v>
      </c>
      <c r="BL51" s="56">
        <v>46.9</v>
      </c>
      <c r="BM51" s="48">
        <v>0</v>
      </c>
      <c r="BN51" s="54"/>
      <c r="BO51" s="54"/>
      <c r="BP51" s="54"/>
      <c r="BQ51" s="54"/>
      <c r="BR51" s="54"/>
      <c r="BS51" s="54"/>
      <c r="BT51" s="54"/>
      <c r="BU51" s="54"/>
      <c r="BV51" s="54"/>
      <c r="BW51" s="56"/>
      <c r="BX51" s="113"/>
      <c r="BY51" s="54"/>
      <c r="BZ51" s="52"/>
      <c r="CC51" s="74">
        <f t="shared" si="50"/>
        <v>361.7</v>
      </c>
      <c r="CD51" s="74">
        <f t="shared" si="50"/>
        <v>126.9</v>
      </c>
      <c r="CE51" s="74">
        <f t="shared" si="50"/>
        <v>80</v>
      </c>
      <c r="CF51" s="74">
        <f t="shared" si="51"/>
        <v>46.9</v>
      </c>
      <c r="CG51" s="60">
        <f t="shared" si="51"/>
        <v>0</v>
      </c>
      <c r="CH51" s="60">
        <f t="shared" si="51"/>
        <v>46.9</v>
      </c>
      <c r="CI51" s="60">
        <f t="shared" si="51"/>
        <v>0</v>
      </c>
      <c r="CJ51" s="116">
        <f t="shared" si="51"/>
        <v>0</v>
      </c>
      <c r="CK51" s="116">
        <f t="shared" si="51"/>
        <v>0</v>
      </c>
      <c r="CL51" s="119">
        <f t="shared" si="51"/>
        <v>234.8</v>
      </c>
      <c r="CM51" s="116">
        <f t="shared" si="52"/>
        <v>73.1</v>
      </c>
      <c r="CN51" s="116">
        <f t="shared" si="52"/>
        <v>32.6</v>
      </c>
      <c r="CO51" s="117">
        <f t="shared" si="53"/>
        <v>361.70000000000005</v>
      </c>
      <c r="CP51" s="117">
        <f t="shared" si="54"/>
        <v>0</v>
      </c>
      <c r="CQ51" s="100"/>
      <c r="CR51" s="100"/>
      <c r="CS51" s="100"/>
      <c r="CT51" s="100"/>
      <c r="CU51" s="100"/>
      <c r="EZ51" s="91"/>
      <c r="FA51" s="118"/>
      <c r="FB51" s="53">
        <v>8</v>
      </c>
      <c r="FC51" s="53" t="s">
        <v>83</v>
      </c>
      <c r="FD51" s="91"/>
      <c r="FE51" s="91"/>
      <c r="FF51" s="91"/>
      <c r="FG51" s="91"/>
      <c r="FH51" s="91"/>
      <c r="FI51" s="91"/>
      <c r="FU51" s="168">
        <v>8</v>
      </c>
      <c r="FV51" s="168" t="s">
        <v>83</v>
      </c>
      <c r="FW51" s="165">
        <f t="shared" si="55"/>
        <v>71.2007874015748</v>
      </c>
      <c r="FX51" s="165">
        <f t="shared" si="56"/>
        <v>77.60575062206249</v>
      </c>
      <c r="FY51" s="165">
        <f t="shared" si="62"/>
        <v>64.91567597456455</v>
      </c>
      <c r="FZ51" s="165">
        <f t="shared" si="63"/>
        <v>35.08432402543545</v>
      </c>
      <c r="GA51" s="165">
        <f t="shared" si="57"/>
        <v>22.11777716339508</v>
      </c>
      <c r="GB51" s="165">
        <f t="shared" si="58"/>
        <v>22.11777716339508</v>
      </c>
      <c r="GC51" s="165">
        <f t="shared" si="59"/>
        <v>12.966546862040365</v>
      </c>
      <c r="GD51" s="166">
        <f t="shared" si="60"/>
        <v>0</v>
      </c>
      <c r="GE51" s="165">
        <f t="shared" si="61"/>
        <v>0</v>
      </c>
    </row>
    <row r="52" spans="1:187" ht="18">
      <c r="A52" s="53">
        <v>9</v>
      </c>
      <c r="B52" s="53" t="s">
        <v>84</v>
      </c>
      <c r="C52" s="43">
        <v>429</v>
      </c>
      <c r="D52" s="110">
        <v>375.7</v>
      </c>
      <c r="E52" s="111">
        <f t="shared" si="41"/>
        <v>94.11322645290582</v>
      </c>
      <c r="F52" s="112">
        <v>399.2</v>
      </c>
      <c r="G52" s="55">
        <v>74.7</v>
      </c>
      <c r="H52" s="112">
        <v>95</v>
      </c>
      <c r="I52" s="57">
        <f t="shared" si="43"/>
        <v>23.797595190380765</v>
      </c>
      <c r="J52" s="54">
        <v>95</v>
      </c>
      <c r="K52" s="57">
        <f t="shared" si="44"/>
        <v>23.797595190380765</v>
      </c>
      <c r="L52" s="54">
        <v>95</v>
      </c>
      <c r="M52" s="57">
        <f t="shared" si="45"/>
        <v>23.797595190380765</v>
      </c>
      <c r="N52" s="54"/>
      <c r="O52" s="57">
        <f t="shared" si="46"/>
        <v>0</v>
      </c>
      <c r="P52" s="54"/>
      <c r="Q52" s="54"/>
      <c r="R52" s="54"/>
      <c r="S52" s="54"/>
      <c r="T52" s="57">
        <f t="shared" si="47"/>
        <v>0</v>
      </c>
      <c r="U52" s="54"/>
      <c r="V52" s="57">
        <f t="shared" si="48"/>
        <v>0</v>
      </c>
      <c r="W52" s="54">
        <v>304.2</v>
      </c>
      <c r="X52" s="55">
        <f t="shared" si="49"/>
        <v>76.20240480961924</v>
      </c>
      <c r="Y52" s="54">
        <v>0</v>
      </c>
      <c r="Z52" s="52">
        <v>0</v>
      </c>
      <c r="AA52" s="54">
        <v>395.1</v>
      </c>
      <c r="AB52" s="54">
        <v>95</v>
      </c>
      <c r="AC52" s="54">
        <v>95</v>
      </c>
      <c r="AD52" s="54">
        <v>95</v>
      </c>
      <c r="AE52" s="54"/>
      <c r="AF52" s="54"/>
      <c r="AG52" s="54"/>
      <c r="AH52" s="54"/>
      <c r="AI52" s="54"/>
      <c r="AJ52" s="54"/>
      <c r="AK52" s="54">
        <v>300.1</v>
      </c>
      <c r="AL52" s="54">
        <v>0</v>
      </c>
      <c r="AM52" s="52">
        <v>0</v>
      </c>
      <c r="AN52" s="54"/>
      <c r="AO52" s="54"/>
      <c r="AP52" s="54"/>
      <c r="AQ52" s="54"/>
      <c r="AR52" s="54"/>
      <c r="AS52" s="54"/>
      <c r="AT52" s="54"/>
      <c r="AU52" s="54"/>
      <c r="AV52" s="54"/>
      <c r="AW52" s="56"/>
      <c r="AX52" s="56"/>
      <c r="AY52" s="56"/>
      <c r="AZ52" s="48"/>
      <c r="BA52" s="54"/>
      <c r="BB52" s="54"/>
      <c r="BC52" s="54"/>
      <c r="BD52" s="54"/>
      <c r="BE52" s="54"/>
      <c r="BF52" s="54"/>
      <c r="BG52" s="54"/>
      <c r="BH52" s="54"/>
      <c r="BI52" s="54"/>
      <c r="BJ52" s="56"/>
      <c r="BK52" s="56"/>
      <c r="BL52" s="56"/>
      <c r="BM52" s="48"/>
      <c r="BN52" s="54">
        <v>4.1</v>
      </c>
      <c r="BO52" s="54"/>
      <c r="BP52" s="54"/>
      <c r="BQ52" s="54"/>
      <c r="BR52" s="54"/>
      <c r="BS52" s="54"/>
      <c r="BT52" s="54"/>
      <c r="BU52" s="54"/>
      <c r="BV52" s="54"/>
      <c r="BW52" s="56"/>
      <c r="BX52" s="113">
        <v>4.1</v>
      </c>
      <c r="BY52" s="54">
        <v>0</v>
      </c>
      <c r="BZ52" s="52">
        <v>0</v>
      </c>
      <c r="CC52" s="74">
        <f t="shared" si="50"/>
        <v>399.20000000000005</v>
      </c>
      <c r="CD52" s="74">
        <f t="shared" si="50"/>
        <v>95</v>
      </c>
      <c r="CE52" s="74">
        <f t="shared" si="50"/>
        <v>95</v>
      </c>
      <c r="CF52" s="74">
        <f t="shared" si="51"/>
        <v>0</v>
      </c>
      <c r="CG52" s="60">
        <f t="shared" si="51"/>
        <v>0</v>
      </c>
      <c r="CH52" s="60">
        <f t="shared" si="51"/>
        <v>0</v>
      </c>
      <c r="CI52" s="60">
        <f t="shared" si="51"/>
        <v>0</v>
      </c>
      <c r="CJ52" s="116">
        <f t="shared" si="51"/>
        <v>0</v>
      </c>
      <c r="CK52" s="116">
        <f t="shared" si="51"/>
        <v>0</v>
      </c>
      <c r="CL52" s="119">
        <f t="shared" si="51"/>
        <v>304.20000000000005</v>
      </c>
      <c r="CM52" s="116">
        <f t="shared" si="52"/>
        <v>0</v>
      </c>
      <c r="CN52" s="116">
        <f t="shared" si="52"/>
        <v>0</v>
      </c>
      <c r="CO52" s="117">
        <f t="shared" si="53"/>
        <v>399.20000000000005</v>
      </c>
      <c r="CP52" s="117">
        <f t="shared" si="54"/>
        <v>0</v>
      </c>
      <c r="CQ52" s="100"/>
      <c r="CR52" s="100"/>
      <c r="CS52" s="100"/>
      <c r="CT52" s="100"/>
      <c r="CU52" s="100"/>
      <c r="EZ52" s="91"/>
      <c r="FA52" s="118"/>
      <c r="FB52" s="53">
        <v>9</v>
      </c>
      <c r="FC52" s="53" t="s">
        <v>84</v>
      </c>
      <c r="FD52" s="91"/>
      <c r="FE52" s="91"/>
      <c r="FF52" s="91"/>
      <c r="FG52" s="91"/>
      <c r="FH52" s="91"/>
      <c r="FI52" s="91"/>
      <c r="FU52" s="168">
        <v>9</v>
      </c>
      <c r="FV52" s="168" t="s">
        <v>84</v>
      </c>
      <c r="FW52" s="165">
        <f t="shared" si="55"/>
        <v>74.7</v>
      </c>
      <c r="FX52" s="165">
        <f t="shared" si="56"/>
        <v>94.11322645290582</v>
      </c>
      <c r="FY52" s="165">
        <f t="shared" si="62"/>
        <v>76.20240480961924</v>
      </c>
      <c r="FZ52" s="165">
        <f t="shared" si="63"/>
        <v>23.797595190380765</v>
      </c>
      <c r="GA52" s="165">
        <f t="shared" si="57"/>
        <v>23.797595190380765</v>
      </c>
      <c r="GB52" s="165">
        <f t="shared" si="58"/>
        <v>23.797595190380765</v>
      </c>
      <c r="GC52" s="165">
        <f t="shared" si="59"/>
        <v>0</v>
      </c>
      <c r="GD52" s="166">
        <f t="shared" si="60"/>
        <v>0</v>
      </c>
      <c r="GE52" s="165">
        <f t="shared" si="61"/>
        <v>0</v>
      </c>
    </row>
    <row r="53" spans="1:187" ht="18">
      <c r="A53" s="53">
        <v>10</v>
      </c>
      <c r="B53" s="53" t="s">
        <v>85</v>
      </c>
      <c r="C53" s="43">
        <v>614</v>
      </c>
      <c r="D53" s="110">
        <v>196.6</v>
      </c>
      <c r="E53" s="111">
        <f t="shared" si="41"/>
        <v>75.64447864563294</v>
      </c>
      <c r="F53" s="112">
        <v>259.9</v>
      </c>
      <c r="G53" s="55">
        <f aca="true" t="shared" si="64" ref="G53:G71">(F53*100)/C53</f>
        <v>42.328990228013026</v>
      </c>
      <c r="H53" s="112">
        <v>165.4</v>
      </c>
      <c r="I53" s="57">
        <f t="shared" si="43"/>
        <v>63.63986148518662</v>
      </c>
      <c r="J53" s="54">
        <v>60</v>
      </c>
      <c r="K53" s="57">
        <f t="shared" si="44"/>
        <v>23.08580223162755</v>
      </c>
      <c r="L53" s="54">
        <v>60</v>
      </c>
      <c r="M53" s="57">
        <f t="shared" si="45"/>
        <v>23.08580223162755</v>
      </c>
      <c r="N53" s="54">
        <v>92.1</v>
      </c>
      <c r="O53" s="57">
        <f t="shared" si="46"/>
        <v>35.43670642554829</v>
      </c>
      <c r="P53" s="54"/>
      <c r="Q53" s="54">
        <v>50</v>
      </c>
      <c r="R53" s="54">
        <v>42.1</v>
      </c>
      <c r="S53" s="54">
        <v>13.3</v>
      </c>
      <c r="T53" s="57">
        <f t="shared" si="47"/>
        <v>5.117352828010774</v>
      </c>
      <c r="U53" s="54"/>
      <c r="V53" s="57">
        <f t="shared" si="48"/>
        <v>0</v>
      </c>
      <c r="W53" s="54">
        <v>94.5</v>
      </c>
      <c r="X53" s="55">
        <f t="shared" si="49"/>
        <v>36.36013851481339</v>
      </c>
      <c r="Y53" s="54">
        <v>0</v>
      </c>
      <c r="Z53" s="52">
        <v>0</v>
      </c>
      <c r="AA53" s="54">
        <v>259.9</v>
      </c>
      <c r="AB53" s="54">
        <v>165.4</v>
      </c>
      <c r="AC53" s="54">
        <v>60</v>
      </c>
      <c r="AD53" s="54">
        <v>60</v>
      </c>
      <c r="AE53" s="54">
        <v>92.1</v>
      </c>
      <c r="AF53" s="54"/>
      <c r="AG53" s="54">
        <v>50</v>
      </c>
      <c r="AH53" s="54">
        <v>42.1</v>
      </c>
      <c r="AI53" s="54">
        <v>13.3</v>
      </c>
      <c r="AJ53" s="54"/>
      <c r="AK53" s="54">
        <v>94.5</v>
      </c>
      <c r="AL53" s="54">
        <v>0</v>
      </c>
      <c r="AM53" s="52">
        <v>0</v>
      </c>
      <c r="AN53" s="54"/>
      <c r="AO53" s="54"/>
      <c r="AP53" s="54"/>
      <c r="AQ53" s="54"/>
      <c r="AR53" s="54"/>
      <c r="AS53" s="54"/>
      <c r="AT53" s="54"/>
      <c r="AU53" s="54"/>
      <c r="AV53" s="54"/>
      <c r="AW53" s="56"/>
      <c r="AX53" s="56"/>
      <c r="AY53" s="59"/>
      <c r="AZ53" s="22"/>
      <c r="BA53" s="120"/>
      <c r="BB53" s="54"/>
      <c r="BC53" s="54"/>
      <c r="BD53" s="54"/>
      <c r="BE53" s="54"/>
      <c r="BF53" s="54"/>
      <c r="BG53" s="54"/>
      <c r="BH53" s="54"/>
      <c r="BI53" s="54"/>
      <c r="BJ53" s="56"/>
      <c r="BK53" s="56"/>
      <c r="BL53" s="59"/>
      <c r="BM53" s="22"/>
      <c r="BN53" s="120"/>
      <c r="BO53" s="54"/>
      <c r="BP53" s="54"/>
      <c r="BQ53" s="54"/>
      <c r="BR53" s="54"/>
      <c r="BS53" s="54"/>
      <c r="BT53" s="54"/>
      <c r="BU53" s="54"/>
      <c r="BV53" s="54"/>
      <c r="BW53" s="56"/>
      <c r="BX53" s="113"/>
      <c r="BY53" s="54"/>
      <c r="BZ53" s="52"/>
      <c r="CC53" s="74">
        <f t="shared" si="50"/>
        <v>259.9</v>
      </c>
      <c r="CD53" s="74">
        <f t="shared" si="50"/>
        <v>165.4</v>
      </c>
      <c r="CE53" s="74">
        <f t="shared" si="50"/>
        <v>60</v>
      </c>
      <c r="CF53" s="74">
        <f t="shared" si="51"/>
        <v>92.1</v>
      </c>
      <c r="CG53" s="60">
        <f t="shared" si="51"/>
        <v>0</v>
      </c>
      <c r="CH53" s="60">
        <f t="shared" si="51"/>
        <v>50</v>
      </c>
      <c r="CI53" s="60">
        <f t="shared" si="51"/>
        <v>42.1</v>
      </c>
      <c r="CJ53" s="116">
        <f t="shared" si="51"/>
        <v>13.3</v>
      </c>
      <c r="CK53" s="116">
        <f t="shared" si="51"/>
        <v>0</v>
      </c>
      <c r="CL53" s="119">
        <f t="shared" si="51"/>
        <v>94.5</v>
      </c>
      <c r="CM53" s="116">
        <f t="shared" si="52"/>
        <v>0</v>
      </c>
      <c r="CN53" s="116">
        <f t="shared" si="52"/>
        <v>0</v>
      </c>
      <c r="CO53" s="117">
        <f t="shared" si="53"/>
        <v>259.9</v>
      </c>
      <c r="CP53" s="117">
        <f t="shared" si="54"/>
        <v>0</v>
      </c>
      <c r="CQ53" s="100"/>
      <c r="CR53" s="100"/>
      <c r="CS53" s="100"/>
      <c r="CT53" s="100"/>
      <c r="CU53" s="100"/>
      <c r="EZ53" s="91"/>
      <c r="FA53" s="118"/>
      <c r="FB53" s="53">
        <v>10</v>
      </c>
      <c r="FC53" s="53" t="s">
        <v>85</v>
      </c>
      <c r="FD53" s="91"/>
      <c r="FE53" s="91"/>
      <c r="FF53" s="91"/>
      <c r="FG53" s="91"/>
      <c r="FH53" s="91"/>
      <c r="FI53" s="91"/>
      <c r="FU53" s="168">
        <v>10</v>
      </c>
      <c r="FV53" s="168" t="s">
        <v>85</v>
      </c>
      <c r="FW53" s="165">
        <f t="shared" si="55"/>
        <v>42.328990228013026</v>
      </c>
      <c r="FX53" s="165">
        <f t="shared" si="56"/>
        <v>75.64447864563294</v>
      </c>
      <c r="FY53" s="165">
        <f t="shared" si="62"/>
        <v>36.36013851481339</v>
      </c>
      <c r="FZ53" s="165">
        <f t="shared" si="63"/>
        <v>63.63986148518662</v>
      </c>
      <c r="GA53" s="165">
        <f t="shared" si="57"/>
        <v>23.08580223162755</v>
      </c>
      <c r="GB53" s="165">
        <f t="shared" si="58"/>
        <v>23.08580223162755</v>
      </c>
      <c r="GC53" s="165">
        <f t="shared" si="59"/>
        <v>35.43670642554829</v>
      </c>
      <c r="GD53" s="166">
        <f t="shared" si="60"/>
        <v>0</v>
      </c>
      <c r="GE53" s="165">
        <f t="shared" si="61"/>
        <v>13.3</v>
      </c>
    </row>
    <row r="54" spans="1:187" ht="18">
      <c r="A54" s="53">
        <v>11</v>
      </c>
      <c r="B54" s="53" t="s">
        <v>86</v>
      </c>
      <c r="C54" s="43">
        <v>805</v>
      </c>
      <c r="D54" s="110">
        <v>203.6</v>
      </c>
      <c r="E54" s="111">
        <f t="shared" si="41"/>
        <v>100</v>
      </c>
      <c r="F54" s="112">
        <v>203.6</v>
      </c>
      <c r="G54" s="55">
        <f t="shared" si="64"/>
        <v>25.29192546583851</v>
      </c>
      <c r="H54" s="112">
        <v>155</v>
      </c>
      <c r="I54" s="57">
        <f t="shared" si="43"/>
        <v>76.12966601178782</v>
      </c>
      <c r="J54" s="54">
        <v>123</v>
      </c>
      <c r="K54" s="57">
        <f t="shared" si="44"/>
        <v>60.41257367387034</v>
      </c>
      <c r="L54" s="54">
        <v>123</v>
      </c>
      <c r="M54" s="57">
        <f t="shared" si="45"/>
        <v>60.41257367387034</v>
      </c>
      <c r="N54" s="54">
        <v>125</v>
      </c>
      <c r="O54" s="57">
        <f t="shared" si="46"/>
        <v>61.394891944990185</v>
      </c>
      <c r="P54" s="54">
        <v>82</v>
      </c>
      <c r="Q54" s="54">
        <v>36</v>
      </c>
      <c r="R54" s="54">
        <v>7</v>
      </c>
      <c r="S54" s="54"/>
      <c r="T54" s="57">
        <f t="shared" si="47"/>
        <v>0</v>
      </c>
      <c r="U54" s="54"/>
      <c r="V54" s="57">
        <f t="shared" si="48"/>
        <v>0</v>
      </c>
      <c r="W54" s="54">
        <v>48.6</v>
      </c>
      <c r="X54" s="55">
        <f t="shared" si="49"/>
        <v>23.870333988212185</v>
      </c>
      <c r="Y54" s="54">
        <v>0</v>
      </c>
      <c r="Z54" s="52">
        <v>0</v>
      </c>
      <c r="AA54" s="54">
        <v>203.6</v>
      </c>
      <c r="AB54" s="54">
        <v>155</v>
      </c>
      <c r="AC54" s="54">
        <v>123</v>
      </c>
      <c r="AD54" s="54">
        <v>123</v>
      </c>
      <c r="AE54" s="54">
        <v>125</v>
      </c>
      <c r="AF54" s="54">
        <v>82</v>
      </c>
      <c r="AG54" s="54">
        <v>36</v>
      </c>
      <c r="AH54" s="54">
        <v>7</v>
      </c>
      <c r="AI54" s="54"/>
      <c r="AJ54" s="54"/>
      <c r="AK54" s="54">
        <v>48.6</v>
      </c>
      <c r="AL54" s="54">
        <v>0</v>
      </c>
      <c r="AM54" s="52">
        <v>0</v>
      </c>
      <c r="AN54" s="54"/>
      <c r="AO54" s="54"/>
      <c r="AP54" s="54"/>
      <c r="AQ54" s="54"/>
      <c r="AR54" s="54"/>
      <c r="AS54" s="54"/>
      <c r="AT54" s="54"/>
      <c r="AU54" s="54"/>
      <c r="AV54" s="54"/>
      <c r="AW54" s="56"/>
      <c r="AX54" s="56"/>
      <c r="AY54" s="56"/>
      <c r="AZ54" s="48"/>
      <c r="BA54" s="54"/>
      <c r="BB54" s="54"/>
      <c r="BC54" s="54"/>
      <c r="BD54" s="54"/>
      <c r="BE54" s="54"/>
      <c r="BF54" s="54"/>
      <c r="BG54" s="54"/>
      <c r="BH54" s="54"/>
      <c r="BI54" s="54"/>
      <c r="BJ54" s="56"/>
      <c r="BK54" s="56"/>
      <c r="BL54" s="56"/>
      <c r="BM54" s="48"/>
      <c r="BN54" s="54"/>
      <c r="BO54" s="54"/>
      <c r="BP54" s="54"/>
      <c r="BQ54" s="54"/>
      <c r="BR54" s="54"/>
      <c r="BS54" s="54"/>
      <c r="BT54" s="54"/>
      <c r="BU54" s="54"/>
      <c r="BV54" s="54"/>
      <c r="BW54" s="56"/>
      <c r="BX54" s="113"/>
      <c r="BY54" s="54"/>
      <c r="BZ54" s="52"/>
      <c r="CC54" s="74">
        <f t="shared" si="50"/>
        <v>203.6</v>
      </c>
      <c r="CD54" s="74">
        <f t="shared" si="50"/>
        <v>155</v>
      </c>
      <c r="CE54" s="74">
        <f t="shared" si="50"/>
        <v>123</v>
      </c>
      <c r="CF54" s="74">
        <f t="shared" si="51"/>
        <v>125</v>
      </c>
      <c r="CG54" s="60">
        <f t="shared" si="51"/>
        <v>82</v>
      </c>
      <c r="CH54" s="60">
        <f t="shared" si="51"/>
        <v>36</v>
      </c>
      <c r="CI54" s="60">
        <f t="shared" si="51"/>
        <v>7</v>
      </c>
      <c r="CJ54" s="116">
        <f t="shared" si="51"/>
        <v>0</v>
      </c>
      <c r="CK54" s="116">
        <f t="shared" si="51"/>
        <v>0</v>
      </c>
      <c r="CL54" s="119">
        <f t="shared" si="51"/>
        <v>48.6</v>
      </c>
      <c r="CM54" s="116">
        <f t="shared" si="52"/>
        <v>0</v>
      </c>
      <c r="CN54" s="116">
        <f t="shared" si="52"/>
        <v>0</v>
      </c>
      <c r="CO54" s="117">
        <f t="shared" si="53"/>
        <v>203.6</v>
      </c>
      <c r="CP54" s="117">
        <f t="shared" si="54"/>
        <v>0</v>
      </c>
      <c r="CQ54" s="100"/>
      <c r="CR54" s="100"/>
      <c r="CS54" s="100"/>
      <c r="CT54" s="100"/>
      <c r="CU54" s="100"/>
      <c r="EZ54" s="91"/>
      <c r="FA54" s="118"/>
      <c r="FB54" s="53">
        <v>11</v>
      </c>
      <c r="FC54" s="53" t="s">
        <v>86</v>
      </c>
      <c r="FD54" s="91"/>
      <c r="FE54" s="91"/>
      <c r="FF54" s="91"/>
      <c r="FG54" s="91"/>
      <c r="FH54" s="91"/>
      <c r="FI54" s="91"/>
      <c r="FU54" s="168">
        <v>11</v>
      </c>
      <c r="FV54" s="168" t="s">
        <v>86</v>
      </c>
      <c r="FW54" s="165">
        <f t="shared" si="55"/>
        <v>25.29192546583851</v>
      </c>
      <c r="FX54" s="165">
        <f t="shared" si="56"/>
        <v>100</v>
      </c>
      <c r="FY54" s="165">
        <f t="shared" si="62"/>
        <v>23.870333988212185</v>
      </c>
      <c r="FZ54" s="165">
        <f t="shared" si="63"/>
        <v>76.12966601178782</v>
      </c>
      <c r="GA54" s="165">
        <f t="shared" si="57"/>
        <v>60.41257367387034</v>
      </c>
      <c r="GB54" s="165">
        <f t="shared" si="58"/>
        <v>60.41257367387034</v>
      </c>
      <c r="GC54" s="165">
        <v>27</v>
      </c>
      <c r="GD54" s="166">
        <f t="shared" si="60"/>
        <v>0</v>
      </c>
      <c r="GE54" s="165">
        <f t="shared" si="61"/>
        <v>0</v>
      </c>
    </row>
    <row r="55" spans="1:187" ht="18">
      <c r="A55" s="53">
        <v>12</v>
      </c>
      <c r="B55" s="53" t="s">
        <v>87</v>
      </c>
      <c r="C55" s="43">
        <v>259</v>
      </c>
      <c r="D55" s="110">
        <v>133</v>
      </c>
      <c r="E55" s="111">
        <f t="shared" si="41"/>
        <v>100</v>
      </c>
      <c r="F55" s="112">
        <v>133</v>
      </c>
      <c r="G55" s="55">
        <f t="shared" si="64"/>
        <v>51.351351351351354</v>
      </c>
      <c r="H55" s="112">
        <v>68</v>
      </c>
      <c r="I55" s="57">
        <f t="shared" si="43"/>
        <v>51.127819548872175</v>
      </c>
      <c r="J55" s="54">
        <v>68</v>
      </c>
      <c r="K55" s="57">
        <f t="shared" si="44"/>
        <v>51.127819548872175</v>
      </c>
      <c r="L55" s="54">
        <v>68</v>
      </c>
      <c r="M55" s="57">
        <f t="shared" si="45"/>
        <v>51.127819548872175</v>
      </c>
      <c r="N55" s="54"/>
      <c r="O55" s="57">
        <f t="shared" si="46"/>
        <v>0</v>
      </c>
      <c r="P55" s="54"/>
      <c r="Q55" s="54"/>
      <c r="R55" s="54"/>
      <c r="S55" s="54"/>
      <c r="T55" s="57">
        <f t="shared" si="47"/>
        <v>0</v>
      </c>
      <c r="U55" s="54"/>
      <c r="V55" s="57">
        <f t="shared" si="48"/>
        <v>0</v>
      </c>
      <c r="W55" s="54">
        <v>65</v>
      </c>
      <c r="X55" s="55">
        <f t="shared" si="49"/>
        <v>48.87218045112782</v>
      </c>
      <c r="Y55" s="54">
        <v>0</v>
      </c>
      <c r="Z55" s="52">
        <v>0</v>
      </c>
      <c r="AA55" s="54">
        <v>133</v>
      </c>
      <c r="AB55" s="54">
        <v>68</v>
      </c>
      <c r="AC55" s="54">
        <v>68</v>
      </c>
      <c r="AD55" s="54">
        <v>68</v>
      </c>
      <c r="AE55" s="54"/>
      <c r="AF55" s="54"/>
      <c r="AG55" s="54"/>
      <c r="AH55" s="54"/>
      <c r="AI55" s="54"/>
      <c r="AJ55" s="54"/>
      <c r="AK55" s="54">
        <v>65</v>
      </c>
      <c r="AL55" s="54">
        <v>0</v>
      </c>
      <c r="AM55" s="52">
        <v>0</v>
      </c>
      <c r="AN55" s="54"/>
      <c r="AO55" s="54"/>
      <c r="AP55" s="54"/>
      <c r="AQ55" s="54"/>
      <c r="AR55" s="54"/>
      <c r="AS55" s="54"/>
      <c r="AT55" s="54"/>
      <c r="AU55" s="54"/>
      <c r="AV55" s="54"/>
      <c r="AW55" s="56"/>
      <c r="AX55" s="56"/>
      <c r="AY55" s="56"/>
      <c r="AZ55" s="48"/>
      <c r="BA55" s="54"/>
      <c r="BB55" s="54"/>
      <c r="BC55" s="54"/>
      <c r="BD55" s="54"/>
      <c r="BE55" s="54"/>
      <c r="BF55" s="54"/>
      <c r="BG55" s="54"/>
      <c r="BH55" s="54"/>
      <c r="BI55" s="54"/>
      <c r="BJ55" s="56"/>
      <c r="BK55" s="56"/>
      <c r="BL55" s="56"/>
      <c r="BM55" s="48"/>
      <c r="BN55" s="54"/>
      <c r="BO55" s="54"/>
      <c r="BP55" s="54"/>
      <c r="BQ55" s="54"/>
      <c r="BR55" s="54"/>
      <c r="BS55" s="54"/>
      <c r="BT55" s="54"/>
      <c r="BU55" s="54"/>
      <c r="BV55" s="54"/>
      <c r="BW55" s="56"/>
      <c r="BX55" s="113"/>
      <c r="BY55" s="54"/>
      <c r="BZ55" s="52"/>
      <c r="CC55" s="74">
        <f t="shared" si="50"/>
        <v>133</v>
      </c>
      <c r="CD55" s="74">
        <f t="shared" si="50"/>
        <v>68</v>
      </c>
      <c r="CE55" s="74">
        <f t="shared" si="50"/>
        <v>68</v>
      </c>
      <c r="CF55" s="74">
        <f t="shared" si="51"/>
        <v>0</v>
      </c>
      <c r="CG55" s="60">
        <f t="shared" si="51"/>
        <v>0</v>
      </c>
      <c r="CH55" s="60">
        <f t="shared" si="51"/>
        <v>0</v>
      </c>
      <c r="CI55" s="60">
        <f t="shared" si="51"/>
        <v>0</v>
      </c>
      <c r="CJ55" s="116">
        <f t="shared" si="51"/>
        <v>0</v>
      </c>
      <c r="CK55" s="116">
        <f t="shared" si="51"/>
        <v>0</v>
      </c>
      <c r="CL55" s="119">
        <f t="shared" si="51"/>
        <v>65</v>
      </c>
      <c r="CM55" s="116">
        <f t="shared" si="52"/>
        <v>0</v>
      </c>
      <c r="CN55" s="116">
        <f t="shared" si="52"/>
        <v>0</v>
      </c>
      <c r="CO55" s="117">
        <f t="shared" si="53"/>
        <v>133</v>
      </c>
      <c r="CP55" s="117">
        <f t="shared" si="54"/>
        <v>0</v>
      </c>
      <c r="CQ55" s="100"/>
      <c r="CR55" s="100"/>
      <c r="CS55" s="100"/>
      <c r="CT55" s="100"/>
      <c r="CU55" s="100"/>
      <c r="EZ55" s="91"/>
      <c r="FA55" s="118"/>
      <c r="FB55" s="53">
        <v>12</v>
      </c>
      <c r="FC55" s="53" t="s">
        <v>87</v>
      </c>
      <c r="FD55" s="91"/>
      <c r="FE55" s="91"/>
      <c r="FF55" s="91"/>
      <c r="FG55" s="91"/>
      <c r="FH55" s="91"/>
      <c r="FI55" s="91"/>
      <c r="FU55" s="168">
        <v>12</v>
      </c>
      <c r="FV55" s="168" t="s">
        <v>87</v>
      </c>
      <c r="FW55" s="165">
        <f t="shared" si="55"/>
        <v>51.351351351351354</v>
      </c>
      <c r="FX55" s="165">
        <f t="shared" si="56"/>
        <v>100</v>
      </c>
      <c r="FY55" s="165">
        <f t="shared" si="62"/>
        <v>48.87218045112782</v>
      </c>
      <c r="FZ55" s="165">
        <f t="shared" si="63"/>
        <v>51.127819548872175</v>
      </c>
      <c r="GA55" s="165">
        <f t="shared" si="57"/>
        <v>51.127819548872175</v>
      </c>
      <c r="GB55" s="165">
        <f t="shared" si="58"/>
        <v>51.127819548872175</v>
      </c>
      <c r="GC55" s="165">
        <f aca="true" t="shared" si="65" ref="GC55:GC71">O55</f>
        <v>0</v>
      </c>
      <c r="GD55" s="166">
        <f t="shared" si="60"/>
        <v>0</v>
      </c>
      <c r="GE55" s="165">
        <f t="shared" si="61"/>
        <v>0</v>
      </c>
    </row>
    <row r="56" spans="1:187" ht="18">
      <c r="A56" s="53">
        <v>13</v>
      </c>
      <c r="B56" s="53" t="s">
        <v>88</v>
      </c>
      <c r="C56" s="43">
        <v>1152</v>
      </c>
      <c r="D56" s="110">
        <v>1000</v>
      </c>
      <c r="E56" s="111">
        <f t="shared" si="41"/>
        <v>100</v>
      </c>
      <c r="F56" s="112">
        <v>1000</v>
      </c>
      <c r="G56" s="55">
        <f t="shared" si="64"/>
        <v>86.80555555555556</v>
      </c>
      <c r="H56" s="112">
        <v>199</v>
      </c>
      <c r="I56" s="57">
        <f t="shared" si="43"/>
        <v>19.900000000000002</v>
      </c>
      <c r="J56" s="54">
        <v>199</v>
      </c>
      <c r="K56" s="57">
        <f t="shared" si="44"/>
        <v>19.900000000000002</v>
      </c>
      <c r="L56" s="54">
        <v>199</v>
      </c>
      <c r="M56" s="57">
        <f t="shared" si="45"/>
        <v>19.900000000000002</v>
      </c>
      <c r="N56" s="54"/>
      <c r="O56" s="57">
        <f t="shared" si="46"/>
        <v>0</v>
      </c>
      <c r="P56" s="54"/>
      <c r="Q56" s="54"/>
      <c r="R56" s="54"/>
      <c r="S56" s="54"/>
      <c r="T56" s="57">
        <f t="shared" si="47"/>
        <v>0</v>
      </c>
      <c r="U56" s="54"/>
      <c r="V56" s="57">
        <f t="shared" si="48"/>
        <v>0</v>
      </c>
      <c r="W56" s="54">
        <v>801</v>
      </c>
      <c r="X56" s="55">
        <f t="shared" si="49"/>
        <v>80.10000000000001</v>
      </c>
      <c r="Y56" s="54">
        <v>11.8</v>
      </c>
      <c r="Z56" s="52">
        <v>499.9</v>
      </c>
      <c r="AA56" s="54">
        <v>1000</v>
      </c>
      <c r="AB56" s="54">
        <v>199</v>
      </c>
      <c r="AC56" s="54">
        <v>199</v>
      </c>
      <c r="AD56" s="54">
        <v>199</v>
      </c>
      <c r="AE56" s="54"/>
      <c r="AF56" s="54"/>
      <c r="AG56" s="54"/>
      <c r="AH56" s="54"/>
      <c r="AI56" s="54"/>
      <c r="AJ56" s="54"/>
      <c r="AK56" s="54">
        <v>801</v>
      </c>
      <c r="AL56" s="54">
        <v>11.8</v>
      </c>
      <c r="AM56" s="52">
        <v>499.9</v>
      </c>
      <c r="AN56" s="54"/>
      <c r="AO56" s="54"/>
      <c r="AP56" s="54"/>
      <c r="AQ56" s="54"/>
      <c r="AR56" s="54"/>
      <c r="AS56" s="54"/>
      <c r="AT56" s="54"/>
      <c r="AU56" s="54"/>
      <c r="AV56" s="54"/>
      <c r="AW56" s="56"/>
      <c r="AX56" s="56"/>
      <c r="AY56" s="56"/>
      <c r="AZ56" s="48"/>
      <c r="BA56" s="54"/>
      <c r="BB56" s="54"/>
      <c r="BC56" s="54"/>
      <c r="BD56" s="54"/>
      <c r="BE56" s="54"/>
      <c r="BF56" s="54"/>
      <c r="BG56" s="54"/>
      <c r="BH56" s="54"/>
      <c r="BI56" s="54"/>
      <c r="BJ56" s="56"/>
      <c r="BK56" s="56"/>
      <c r="BL56" s="56"/>
      <c r="BM56" s="48"/>
      <c r="BN56" s="54"/>
      <c r="BO56" s="54"/>
      <c r="BP56" s="54"/>
      <c r="BQ56" s="54"/>
      <c r="BR56" s="54"/>
      <c r="BS56" s="54"/>
      <c r="BT56" s="54"/>
      <c r="BU56" s="54"/>
      <c r="BV56" s="54"/>
      <c r="BW56" s="56"/>
      <c r="BX56" s="113"/>
      <c r="BY56" s="54"/>
      <c r="BZ56" s="52"/>
      <c r="CC56" s="74">
        <f t="shared" si="50"/>
        <v>1000</v>
      </c>
      <c r="CD56" s="74">
        <f t="shared" si="50"/>
        <v>199</v>
      </c>
      <c r="CE56" s="74">
        <f t="shared" si="50"/>
        <v>199</v>
      </c>
      <c r="CF56" s="74">
        <f t="shared" si="51"/>
        <v>0</v>
      </c>
      <c r="CG56" s="60">
        <f t="shared" si="51"/>
        <v>0</v>
      </c>
      <c r="CH56" s="60">
        <f t="shared" si="51"/>
        <v>0</v>
      </c>
      <c r="CI56" s="60">
        <f t="shared" si="51"/>
        <v>0</v>
      </c>
      <c r="CJ56" s="116">
        <f t="shared" si="51"/>
        <v>0</v>
      </c>
      <c r="CK56" s="116">
        <f t="shared" si="51"/>
        <v>0</v>
      </c>
      <c r="CL56" s="119">
        <f t="shared" si="51"/>
        <v>801</v>
      </c>
      <c r="CM56" s="116">
        <f t="shared" si="52"/>
        <v>11.8</v>
      </c>
      <c r="CN56" s="116">
        <f t="shared" si="52"/>
        <v>499.9</v>
      </c>
      <c r="CO56" s="117">
        <f t="shared" si="53"/>
        <v>1000</v>
      </c>
      <c r="CP56" s="117">
        <f t="shared" si="54"/>
        <v>0</v>
      </c>
      <c r="CQ56" s="100"/>
      <c r="CR56" s="100"/>
      <c r="CS56" s="100"/>
      <c r="CT56" s="100"/>
      <c r="CU56" s="100"/>
      <c r="EZ56" s="91"/>
      <c r="FA56" s="118"/>
      <c r="FB56" s="53">
        <v>13</v>
      </c>
      <c r="FC56" s="53" t="s">
        <v>88</v>
      </c>
      <c r="FD56" s="91"/>
      <c r="FE56" s="91"/>
      <c r="FF56" s="91"/>
      <c r="FG56" s="91"/>
      <c r="FH56" s="91"/>
      <c r="FI56" s="91"/>
      <c r="FU56" s="168">
        <v>13</v>
      </c>
      <c r="FV56" s="168" t="s">
        <v>88</v>
      </c>
      <c r="FW56" s="165">
        <f t="shared" si="55"/>
        <v>86.80555555555556</v>
      </c>
      <c r="FX56" s="165">
        <f t="shared" si="56"/>
        <v>100</v>
      </c>
      <c r="FY56" s="165">
        <f t="shared" si="62"/>
        <v>80.10000000000001</v>
      </c>
      <c r="FZ56" s="165">
        <f t="shared" si="63"/>
        <v>19.900000000000002</v>
      </c>
      <c r="GA56" s="165">
        <f t="shared" si="57"/>
        <v>19.900000000000002</v>
      </c>
      <c r="GB56" s="165">
        <f t="shared" si="58"/>
        <v>19.900000000000002</v>
      </c>
      <c r="GC56" s="165">
        <f t="shared" si="65"/>
        <v>0</v>
      </c>
      <c r="GD56" s="166">
        <f t="shared" si="60"/>
        <v>0</v>
      </c>
      <c r="GE56" s="165">
        <f t="shared" si="61"/>
        <v>0</v>
      </c>
    </row>
    <row r="57" spans="1:187" ht="18">
      <c r="A57" s="53">
        <v>14</v>
      </c>
      <c r="B57" s="53" t="s">
        <v>89</v>
      </c>
      <c r="C57" s="43">
        <v>0</v>
      </c>
      <c r="D57" s="110">
        <v>165</v>
      </c>
      <c r="E57" s="111">
        <f t="shared" si="41"/>
        <v>100</v>
      </c>
      <c r="F57" s="112">
        <v>165</v>
      </c>
      <c r="G57" s="55" t="e">
        <f t="shared" si="64"/>
        <v>#DIV/0!</v>
      </c>
      <c r="H57" s="112">
        <v>45</v>
      </c>
      <c r="I57" s="57">
        <f t="shared" si="43"/>
        <v>27.27272727272727</v>
      </c>
      <c r="J57" s="54"/>
      <c r="K57" s="57">
        <f t="shared" si="44"/>
        <v>0</v>
      </c>
      <c r="L57" s="54"/>
      <c r="M57" s="57">
        <f t="shared" si="45"/>
        <v>0</v>
      </c>
      <c r="N57" s="54">
        <v>45</v>
      </c>
      <c r="O57" s="57">
        <f t="shared" si="46"/>
        <v>27.27272727272727</v>
      </c>
      <c r="P57" s="54">
        <v>45</v>
      </c>
      <c r="Q57" s="54"/>
      <c r="R57" s="54"/>
      <c r="S57" s="54"/>
      <c r="T57" s="57">
        <f t="shared" si="47"/>
        <v>0</v>
      </c>
      <c r="U57" s="54">
        <v>45</v>
      </c>
      <c r="V57" s="57">
        <f t="shared" si="48"/>
        <v>27.27272727272727</v>
      </c>
      <c r="W57" s="54">
        <v>120</v>
      </c>
      <c r="X57" s="55">
        <f t="shared" si="49"/>
        <v>72.72727272727273</v>
      </c>
      <c r="Y57" s="54">
        <v>0</v>
      </c>
      <c r="Z57" s="52">
        <v>120</v>
      </c>
      <c r="AA57" s="54">
        <v>165</v>
      </c>
      <c r="AB57" s="54">
        <v>45</v>
      </c>
      <c r="AC57" s="54"/>
      <c r="AD57" s="54"/>
      <c r="AE57" s="54">
        <v>45</v>
      </c>
      <c r="AF57" s="54">
        <v>45</v>
      </c>
      <c r="AG57" s="54"/>
      <c r="AH57" s="54"/>
      <c r="AI57" s="54"/>
      <c r="AJ57" s="54">
        <v>45</v>
      </c>
      <c r="AK57" s="54">
        <v>120</v>
      </c>
      <c r="AL57" s="54">
        <v>0</v>
      </c>
      <c r="AM57" s="52">
        <v>120</v>
      </c>
      <c r="AN57" s="54"/>
      <c r="AO57" s="54"/>
      <c r="AP57" s="54"/>
      <c r="AQ57" s="54"/>
      <c r="AR57" s="54"/>
      <c r="AS57" s="54"/>
      <c r="AT57" s="54"/>
      <c r="AU57" s="54"/>
      <c r="AV57" s="54"/>
      <c r="AW57" s="56"/>
      <c r="AX57" s="56"/>
      <c r="AY57" s="56"/>
      <c r="AZ57" s="48"/>
      <c r="BA57" s="54"/>
      <c r="BB57" s="54"/>
      <c r="BC57" s="54"/>
      <c r="BD57" s="54"/>
      <c r="BE57" s="54"/>
      <c r="BF57" s="54"/>
      <c r="BG57" s="54"/>
      <c r="BH57" s="54"/>
      <c r="BI57" s="54"/>
      <c r="BJ57" s="56"/>
      <c r="BK57" s="56"/>
      <c r="BL57" s="56"/>
      <c r="BM57" s="48"/>
      <c r="BN57" s="54"/>
      <c r="BO57" s="54"/>
      <c r="BP57" s="54"/>
      <c r="BQ57" s="54"/>
      <c r="BR57" s="54"/>
      <c r="BS57" s="54"/>
      <c r="BT57" s="54"/>
      <c r="BU57" s="54"/>
      <c r="BV57" s="54"/>
      <c r="BW57" s="56"/>
      <c r="BX57" s="113"/>
      <c r="BY57" s="54"/>
      <c r="BZ57" s="52"/>
      <c r="CC57" s="74">
        <f t="shared" si="50"/>
        <v>165</v>
      </c>
      <c r="CD57" s="74">
        <f t="shared" si="50"/>
        <v>45</v>
      </c>
      <c r="CE57" s="74">
        <f t="shared" si="50"/>
        <v>0</v>
      </c>
      <c r="CF57" s="74">
        <f t="shared" si="51"/>
        <v>45</v>
      </c>
      <c r="CG57" s="60">
        <f t="shared" si="51"/>
        <v>45</v>
      </c>
      <c r="CH57" s="60">
        <f t="shared" si="51"/>
        <v>0</v>
      </c>
      <c r="CI57" s="60">
        <f t="shared" si="51"/>
        <v>0</v>
      </c>
      <c r="CJ57" s="116">
        <f t="shared" si="51"/>
        <v>0</v>
      </c>
      <c r="CK57" s="116">
        <f t="shared" si="51"/>
        <v>45</v>
      </c>
      <c r="CL57" s="119">
        <f t="shared" si="51"/>
        <v>120</v>
      </c>
      <c r="CM57" s="116">
        <f t="shared" si="52"/>
        <v>0</v>
      </c>
      <c r="CN57" s="116">
        <f t="shared" si="52"/>
        <v>120</v>
      </c>
      <c r="CO57" s="117">
        <f t="shared" si="53"/>
        <v>165</v>
      </c>
      <c r="CP57" s="117">
        <f t="shared" si="54"/>
        <v>0</v>
      </c>
      <c r="CQ57" s="100"/>
      <c r="CR57" s="100"/>
      <c r="CS57" s="100"/>
      <c r="CT57" s="100"/>
      <c r="CU57" s="100"/>
      <c r="EZ57" s="91"/>
      <c r="FA57" s="118"/>
      <c r="FB57" s="53">
        <v>14</v>
      </c>
      <c r="FC57" s="53" t="s">
        <v>89</v>
      </c>
      <c r="FD57" s="91"/>
      <c r="FE57" s="91"/>
      <c r="FF57" s="91"/>
      <c r="FG57" s="91"/>
      <c r="FH57" s="91"/>
      <c r="FI57" s="91"/>
      <c r="FU57" s="168">
        <v>14</v>
      </c>
      <c r="FV57" s="168" t="s">
        <v>89</v>
      </c>
      <c r="FW57" s="165" t="e">
        <f t="shared" si="55"/>
        <v>#DIV/0!</v>
      </c>
      <c r="FX57" s="165">
        <f t="shared" si="56"/>
        <v>100</v>
      </c>
      <c r="FY57" s="165">
        <f t="shared" si="62"/>
        <v>72.72727272727273</v>
      </c>
      <c r="FZ57" s="165">
        <f t="shared" si="63"/>
        <v>27.27272727272727</v>
      </c>
      <c r="GA57" s="165">
        <f t="shared" si="57"/>
        <v>0</v>
      </c>
      <c r="GB57" s="165">
        <f t="shared" si="58"/>
        <v>0</v>
      </c>
      <c r="GC57" s="165">
        <f t="shared" si="65"/>
        <v>27.27272727272727</v>
      </c>
      <c r="GD57" s="166">
        <f t="shared" si="60"/>
        <v>27.27272727272727</v>
      </c>
      <c r="GE57" s="165">
        <f t="shared" si="61"/>
        <v>0</v>
      </c>
    </row>
    <row r="58" spans="1:187" ht="18">
      <c r="A58" s="53">
        <v>15</v>
      </c>
      <c r="B58" s="53" t="s">
        <v>90</v>
      </c>
      <c r="C58" s="43">
        <v>446</v>
      </c>
      <c r="D58" s="110"/>
      <c r="E58" s="111" t="e">
        <f t="shared" si="41"/>
        <v>#DIV/0!</v>
      </c>
      <c r="F58" s="112"/>
      <c r="G58" s="55">
        <f t="shared" si="64"/>
        <v>0</v>
      </c>
      <c r="H58" s="112"/>
      <c r="I58" s="57" t="e">
        <f t="shared" si="43"/>
        <v>#DIV/0!</v>
      </c>
      <c r="J58" s="54"/>
      <c r="K58" s="57" t="e">
        <f t="shared" si="44"/>
        <v>#DIV/0!</v>
      </c>
      <c r="L58" s="54"/>
      <c r="M58" s="57" t="e">
        <f t="shared" si="45"/>
        <v>#DIV/0!</v>
      </c>
      <c r="N58" s="54"/>
      <c r="O58" s="57" t="e">
        <f t="shared" si="46"/>
        <v>#DIV/0!</v>
      </c>
      <c r="P58" s="54"/>
      <c r="Q58" s="54"/>
      <c r="R58" s="54"/>
      <c r="S58" s="54"/>
      <c r="T58" s="57" t="e">
        <f t="shared" si="47"/>
        <v>#DIV/0!</v>
      </c>
      <c r="U58" s="54"/>
      <c r="V58" s="57" t="e">
        <f t="shared" si="48"/>
        <v>#DIV/0!</v>
      </c>
      <c r="W58" s="54"/>
      <c r="X58" s="55" t="e">
        <f t="shared" si="49"/>
        <v>#DIV/0!</v>
      </c>
      <c r="Y58" s="54"/>
      <c r="Z58" s="52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2"/>
      <c r="AN58" s="54"/>
      <c r="AO58" s="54"/>
      <c r="AP58" s="54"/>
      <c r="AQ58" s="54"/>
      <c r="AR58" s="54"/>
      <c r="AS58" s="54"/>
      <c r="AT58" s="54"/>
      <c r="AU58" s="54"/>
      <c r="AV58" s="54"/>
      <c r="AW58" s="56"/>
      <c r="AX58" s="56"/>
      <c r="AY58" s="56"/>
      <c r="AZ58" s="48"/>
      <c r="BA58" s="54"/>
      <c r="BB58" s="54"/>
      <c r="BC58" s="54"/>
      <c r="BD58" s="54"/>
      <c r="BE58" s="54"/>
      <c r="BF58" s="54"/>
      <c r="BG58" s="54"/>
      <c r="BH58" s="54"/>
      <c r="BI58" s="54"/>
      <c r="BJ58" s="56"/>
      <c r="BK58" s="56"/>
      <c r="BL58" s="56"/>
      <c r="BM58" s="48"/>
      <c r="BN58" s="54"/>
      <c r="BO58" s="54"/>
      <c r="BP58" s="54"/>
      <c r="BQ58" s="54"/>
      <c r="BR58" s="54"/>
      <c r="BS58" s="54"/>
      <c r="BT58" s="54"/>
      <c r="BU58" s="54"/>
      <c r="BV58" s="54"/>
      <c r="BW58" s="56"/>
      <c r="BX58" s="113"/>
      <c r="BY58" s="54"/>
      <c r="BZ58" s="52"/>
      <c r="CC58" s="74">
        <f t="shared" si="50"/>
        <v>0</v>
      </c>
      <c r="CD58" s="74">
        <f t="shared" si="50"/>
        <v>0</v>
      </c>
      <c r="CE58" s="74">
        <f t="shared" si="50"/>
        <v>0</v>
      </c>
      <c r="CF58" s="74">
        <f t="shared" si="51"/>
        <v>0</v>
      </c>
      <c r="CG58" s="60">
        <f t="shared" si="51"/>
        <v>0</v>
      </c>
      <c r="CH58" s="60">
        <f t="shared" si="51"/>
        <v>0</v>
      </c>
      <c r="CI58" s="60">
        <f t="shared" si="51"/>
        <v>0</v>
      </c>
      <c r="CJ58" s="116">
        <f t="shared" si="51"/>
        <v>0</v>
      </c>
      <c r="CK58" s="116">
        <f t="shared" si="51"/>
        <v>0</v>
      </c>
      <c r="CL58" s="119">
        <f t="shared" si="51"/>
        <v>0</v>
      </c>
      <c r="CM58" s="116">
        <f t="shared" si="52"/>
        <v>0</v>
      </c>
      <c r="CN58" s="116">
        <f t="shared" si="52"/>
        <v>0</v>
      </c>
      <c r="CO58" s="117">
        <f t="shared" si="53"/>
        <v>0</v>
      </c>
      <c r="CP58" s="117">
        <f t="shared" si="54"/>
        <v>0</v>
      </c>
      <c r="CQ58" s="100"/>
      <c r="CR58" s="100"/>
      <c r="CS58" s="100"/>
      <c r="CT58" s="100"/>
      <c r="CU58" s="100"/>
      <c r="EZ58" s="91"/>
      <c r="FA58" s="118"/>
      <c r="FB58" s="53">
        <v>15</v>
      </c>
      <c r="FC58" s="53" t="s">
        <v>90</v>
      </c>
      <c r="FD58" s="91"/>
      <c r="FE58" s="91"/>
      <c r="FF58" s="91"/>
      <c r="FG58" s="91"/>
      <c r="FH58" s="91"/>
      <c r="FI58" s="91"/>
      <c r="FU58" s="168">
        <v>15</v>
      </c>
      <c r="FV58" s="168" t="s">
        <v>90</v>
      </c>
      <c r="FW58" s="165">
        <f t="shared" si="55"/>
        <v>0</v>
      </c>
      <c r="FX58" s="165" t="e">
        <f t="shared" si="56"/>
        <v>#DIV/0!</v>
      </c>
      <c r="FY58" s="165" t="e">
        <f t="shared" si="62"/>
        <v>#DIV/0!</v>
      </c>
      <c r="FZ58" s="165" t="e">
        <f t="shared" si="63"/>
        <v>#DIV/0!</v>
      </c>
      <c r="GA58" s="165" t="e">
        <f t="shared" si="57"/>
        <v>#DIV/0!</v>
      </c>
      <c r="GB58" s="165" t="e">
        <f t="shared" si="58"/>
        <v>#DIV/0!</v>
      </c>
      <c r="GC58" s="165" t="e">
        <f t="shared" si="65"/>
        <v>#DIV/0!</v>
      </c>
      <c r="GD58" s="166" t="e">
        <f t="shared" si="60"/>
        <v>#DIV/0!</v>
      </c>
      <c r="GE58" s="165">
        <f t="shared" si="61"/>
        <v>0</v>
      </c>
    </row>
    <row r="59" spans="1:187" ht="18">
      <c r="A59" s="53">
        <v>16</v>
      </c>
      <c r="B59" s="53" t="s">
        <v>91</v>
      </c>
      <c r="C59" s="43">
        <v>1200.5</v>
      </c>
      <c r="D59" s="110">
        <v>791</v>
      </c>
      <c r="E59" s="111">
        <f t="shared" si="41"/>
        <v>68.60364267129228</v>
      </c>
      <c r="F59" s="112">
        <v>1153</v>
      </c>
      <c r="G59" s="55">
        <f t="shared" si="64"/>
        <v>96.0433152852978</v>
      </c>
      <c r="H59" s="112">
        <v>296</v>
      </c>
      <c r="I59" s="57">
        <f t="shared" si="43"/>
        <v>25.672159583694707</v>
      </c>
      <c r="J59" s="54">
        <v>296</v>
      </c>
      <c r="K59" s="57">
        <f t="shared" si="44"/>
        <v>25.672159583694707</v>
      </c>
      <c r="L59" s="54">
        <v>296</v>
      </c>
      <c r="M59" s="57">
        <f t="shared" si="45"/>
        <v>25.672159583694707</v>
      </c>
      <c r="N59" s="54"/>
      <c r="O59" s="57">
        <f t="shared" si="46"/>
        <v>0</v>
      </c>
      <c r="P59" s="54"/>
      <c r="Q59" s="54"/>
      <c r="R59" s="54"/>
      <c r="S59" s="54"/>
      <c r="T59" s="57">
        <f t="shared" si="47"/>
        <v>0</v>
      </c>
      <c r="U59" s="54"/>
      <c r="V59" s="57">
        <f t="shared" si="48"/>
        <v>0</v>
      </c>
      <c r="W59" s="54">
        <v>857</v>
      </c>
      <c r="X59" s="55">
        <f t="shared" si="49"/>
        <v>74.32784041630529</v>
      </c>
      <c r="Y59" s="54">
        <v>0</v>
      </c>
      <c r="Z59" s="52">
        <v>60</v>
      </c>
      <c r="AA59" s="54">
        <v>1153</v>
      </c>
      <c r="AB59" s="54">
        <v>296</v>
      </c>
      <c r="AC59" s="54">
        <v>296</v>
      </c>
      <c r="AD59" s="54">
        <v>296</v>
      </c>
      <c r="AE59" s="54"/>
      <c r="AF59" s="54"/>
      <c r="AG59" s="54"/>
      <c r="AH59" s="54"/>
      <c r="AI59" s="54"/>
      <c r="AJ59" s="54"/>
      <c r="AK59" s="54">
        <v>857</v>
      </c>
      <c r="AL59" s="54">
        <v>0</v>
      </c>
      <c r="AM59" s="52">
        <v>60</v>
      </c>
      <c r="AN59" s="54"/>
      <c r="AO59" s="54"/>
      <c r="AP59" s="54"/>
      <c r="AQ59" s="54"/>
      <c r="AR59" s="54"/>
      <c r="AS59" s="54"/>
      <c r="AT59" s="54"/>
      <c r="AU59" s="54"/>
      <c r="AV59" s="54"/>
      <c r="AW59" s="56"/>
      <c r="AX59" s="56"/>
      <c r="AY59" s="56"/>
      <c r="AZ59" s="48"/>
      <c r="BA59" s="54"/>
      <c r="BB59" s="54"/>
      <c r="BC59" s="54"/>
      <c r="BD59" s="54"/>
      <c r="BE59" s="54"/>
      <c r="BF59" s="54"/>
      <c r="BG59" s="54"/>
      <c r="BH59" s="54"/>
      <c r="BI59" s="54"/>
      <c r="BJ59" s="56"/>
      <c r="BK59" s="56"/>
      <c r="BL59" s="56"/>
      <c r="BM59" s="48"/>
      <c r="BN59" s="54"/>
      <c r="BO59" s="54"/>
      <c r="BP59" s="54"/>
      <c r="BQ59" s="54"/>
      <c r="BR59" s="54"/>
      <c r="BS59" s="54"/>
      <c r="BT59" s="54"/>
      <c r="BU59" s="54"/>
      <c r="BV59" s="54"/>
      <c r="BW59" s="56"/>
      <c r="BX59" s="113"/>
      <c r="BY59" s="54"/>
      <c r="BZ59" s="52"/>
      <c r="CC59" s="74">
        <f t="shared" si="50"/>
        <v>1153</v>
      </c>
      <c r="CD59" s="74">
        <f t="shared" si="50"/>
        <v>296</v>
      </c>
      <c r="CE59" s="74">
        <f t="shared" si="50"/>
        <v>296</v>
      </c>
      <c r="CF59" s="74">
        <f t="shared" si="51"/>
        <v>0</v>
      </c>
      <c r="CG59" s="60">
        <f t="shared" si="51"/>
        <v>0</v>
      </c>
      <c r="CH59" s="60">
        <f t="shared" si="51"/>
        <v>0</v>
      </c>
      <c r="CI59" s="60">
        <f t="shared" si="51"/>
        <v>0</v>
      </c>
      <c r="CJ59" s="116">
        <f t="shared" si="51"/>
        <v>0</v>
      </c>
      <c r="CK59" s="116">
        <f t="shared" si="51"/>
        <v>0</v>
      </c>
      <c r="CL59" s="119">
        <f t="shared" si="51"/>
        <v>857</v>
      </c>
      <c r="CM59" s="116">
        <f t="shared" si="52"/>
        <v>0</v>
      </c>
      <c r="CN59" s="116">
        <f t="shared" si="52"/>
        <v>60</v>
      </c>
      <c r="CO59" s="117">
        <f t="shared" si="53"/>
        <v>1153</v>
      </c>
      <c r="CP59" s="117">
        <f t="shared" si="54"/>
        <v>0</v>
      </c>
      <c r="CQ59" s="100"/>
      <c r="CR59" s="100"/>
      <c r="CS59" s="100"/>
      <c r="CT59" s="100"/>
      <c r="CU59" s="100"/>
      <c r="EZ59" s="91"/>
      <c r="FA59" s="118"/>
      <c r="FB59" s="53">
        <v>16</v>
      </c>
      <c r="FC59" s="53" t="s">
        <v>91</v>
      </c>
      <c r="FD59" s="91"/>
      <c r="FE59" s="91"/>
      <c r="FF59" s="91"/>
      <c r="FG59" s="91"/>
      <c r="FH59" s="91"/>
      <c r="FI59" s="91"/>
      <c r="FU59" s="168">
        <v>16</v>
      </c>
      <c r="FV59" s="168" t="s">
        <v>91</v>
      </c>
      <c r="FW59" s="165">
        <f t="shared" si="55"/>
        <v>96.0433152852978</v>
      </c>
      <c r="FX59" s="165">
        <f t="shared" si="56"/>
        <v>68.60364267129228</v>
      </c>
      <c r="FY59" s="165">
        <f t="shared" si="62"/>
        <v>74.32784041630529</v>
      </c>
      <c r="FZ59" s="165">
        <f t="shared" si="63"/>
        <v>25.672159583694707</v>
      </c>
      <c r="GA59" s="165">
        <f t="shared" si="57"/>
        <v>25.672159583694707</v>
      </c>
      <c r="GB59" s="165">
        <f t="shared" si="58"/>
        <v>25.672159583694707</v>
      </c>
      <c r="GC59" s="165">
        <f t="shared" si="65"/>
        <v>0</v>
      </c>
      <c r="GD59" s="166">
        <f t="shared" si="60"/>
        <v>0</v>
      </c>
      <c r="GE59" s="165">
        <f t="shared" si="61"/>
        <v>0</v>
      </c>
    </row>
    <row r="60" spans="1:187" ht="18">
      <c r="A60" s="53">
        <v>17</v>
      </c>
      <c r="B60" s="53" t="s">
        <v>92</v>
      </c>
      <c r="C60" s="43">
        <v>432</v>
      </c>
      <c r="D60" s="110"/>
      <c r="E60" s="111" t="e">
        <f t="shared" si="41"/>
        <v>#DIV/0!</v>
      </c>
      <c r="F60" s="112"/>
      <c r="G60" s="55">
        <f t="shared" si="64"/>
        <v>0</v>
      </c>
      <c r="H60" s="112"/>
      <c r="I60" s="57" t="e">
        <f t="shared" si="43"/>
        <v>#DIV/0!</v>
      </c>
      <c r="J60" s="54"/>
      <c r="K60" s="57" t="e">
        <f t="shared" si="44"/>
        <v>#DIV/0!</v>
      </c>
      <c r="L60" s="54"/>
      <c r="M60" s="57" t="e">
        <f t="shared" si="45"/>
        <v>#DIV/0!</v>
      </c>
      <c r="N60" s="54"/>
      <c r="O60" s="57" t="e">
        <f t="shared" si="46"/>
        <v>#DIV/0!</v>
      </c>
      <c r="P60" s="54"/>
      <c r="Q60" s="54"/>
      <c r="R60" s="54"/>
      <c r="S60" s="54"/>
      <c r="T60" s="57" t="e">
        <f t="shared" si="47"/>
        <v>#DIV/0!</v>
      </c>
      <c r="U60" s="54"/>
      <c r="V60" s="57" t="e">
        <f t="shared" si="48"/>
        <v>#DIV/0!</v>
      </c>
      <c r="W60" s="54"/>
      <c r="X60" s="55" t="e">
        <f t="shared" si="49"/>
        <v>#DIV/0!</v>
      </c>
      <c r="Y60" s="54"/>
      <c r="Z60" s="52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2"/>
      <c r="AN60" s="54"/>
      <c r="AO60" s="54"/>
      <c r="AP60" s="54"/>
      <c r="AQ60" s="54"/>
      <c r="AR60" s="54"/>
      <c r="AS60" s="54"/>
      <c r="AT60" s="54"/>
      <c r="AU60" s="54"/>
      <c r="AV60" s="54"/>
      <c r="AW60" s="56"/>
      <c r="AX60" s="56"/>
      <c r="AY60" s="56"/>
      <c r="AZ60" s="48"/>
      <c r="BA60" s="54"/>
      <c r="BB60" s="54"/>
      <c r="BC60" s="54"/>
      <c r="BD60" s="54"/>
      <c r="BE60" s="54"/>
      <c r="BF60" s="54"/>
      <c r="BG60" s="54"/>
      <c r="BH60" s="54"/>
      <c r="BI60" s="54"/>
      <c r="BJ60" s="56"/>
      <c r="BK60" s="56"/>
      <c r="BL60" s="56"/>
      <c r="BM60" s="48"/>
      <c r="BN60" s="54"/>
      <c r="BO60" s="54"/>
      <c r="BP60" s="54"/>
      <c r="BQ60" s="54"/>
      <c r="BR60" s="54"/>
      <c r="BS60" s="54"/>
      <c r="BT60" s="54"/>
      <c r="BU60" s="54"/>
      <c r="BV60" s="54"/>
      <c r="BW60" s="56"/>
      <c r="BX60" s="113"/>
      <c r="BY60" s="54"/>
      <c r="BZ60" s="52"/>
      <c r="CC60" s="74">
        <f t="shared" si="50"/>
        <v>0</v>
      </c>
      <c r="CD60" s="74">
        <f t="shared" si="50"/>
        <v>0</v>
      </c>
      <c r="CE60" s="74">
        <f t="shared" si="50"/>
        <v>0</v>
      </c>
      <c r="CF60" s="74">
        <f t="shared" si="51"/>
        <v>0</v>
      </c>
      <c r="CG60" s="60">
        <f t="shared" si="51"/>
        <v>0</v>
      </c>
      <c r="CH60" s="60">
        <f t="shared" si="51"/>
        <v>0</v>
      </c>
      <c r="CI60" s="60">
        <f t="shared" si="51"/>
        <v>0</v>
      </c>
      <c r="CJ60" s="116">
        <f t="shared" si="51"/>
        <v>0</v>
      </c>
      <c r="CK60" s="116">
        <f t="shared" si="51"/>
        <v>0</v>
      </c>
      <c r="CL60" s="119">
        <f t="shared" si="51"/>
        <v>0</v>
      </c>
      <c r="CM60" s="116">
        <f t="shared" si="52"/>
        <v>0</v>
      </c>
      <c r="CN60" s="116">
        <f t="shared" si="52"/>
        <v>0</v>
      </c>
      <c r="CO60" s="117">
        <f t="shared" si="53"/>
        <v>0</v>
      </c>
      <c r="CP60" s="117">
        <f t="shared" si="54"/>
        <v>0</v>
      </c>
      <c r="CQ60" s="100"/>
      <c r="CR60" s="100"/>
      <c r="CS60" s="100"/>
      <c r="CT60" s="100"/>
      <c r="CU60" s="100"/>
      <c r="EZ60" s="91"/>
      <c r="FA60" s="118"/>
      <c r="FB60" s="53">
        <v>17</v>
      </c>
      <c r="FC60" s="53" t="s">
        <v>92</v>
      </c>
      <c r="FD60" s="91"/>
      <c r="FE60" s="91"/>
      <c r="FF60" s="91"/>
      <c r="FG60" s="91"/>
      <c r="FH60" s="91"/>
      <c r="FI60" s="91"/>
      <c r="FU60" s="168">
        <v>17</v>
      </c>
      <c r="FV60" s="168" t="s">
        <v>92</v>
      </c>
      <c r="FW60" s="165">
        <f t="shared" si="55"/>
        <v>0</v>
      </c>
      <c r="FX60" s="165" t="e">
        <f t="shared" si="56"/>
        <v>#DIV/0!</v>
      </c>
      <c r="FY60" s="165" t="e">
        <f t="shared" si="62"/>
        <v>#DIV/0!</v>
      </c>
      <c r="FZ60" s="165" t="e">
        <f t="shared" si="63"/>
        <v>#DIV/0!</v>
      </c>
      <c r="GA60" s="165" t="e">
        <f t="shared" si="57"/>
        <v>#DIV/0!</v>
      </c>
      <c r="GB60" s="165" t="e">
        <f t="shared" si="58"/>
        <v>#DIV/0!</v>
      </c>
      <c r="GC60" s="165" t="e">
        <f t="shared" si="65"/>
        <v>#DIV/0!</v>
      </c>
      <c r="GD60" s="166" t="e">
        <f t="shared" si="60"/>
        <v>#DIV/0!</v>
      </c>
      <c r="GE60" s="165">
        <f t="shared" si="61"/>
        <v>0</v>
      </c>
    </row>
    <row r="61" spans="1:187" ht="18">
      <c r="A61" s="53">
        <v>18</v>
      </c>
      <c r="B61" s="53" t="s">
        <v>93</v>
      </c>
      <c r="C61" s="43">
        <v>345</v>
      </c>
      <c r="D61" s="110">
        <v>160</v>
      </c>
      <c r="E61" s="111">
        <f t="shared" si="41"/>
        <v>100</v>
      </c>
      <c r="F61" s="112">
        <v>160</v>
      </c>
      <c r="G61" s="55">
        <f t="shared" si="64"/>
        <v>46.3768115942029</v>
      </c>
      <c r="H61" s="112">
        <v>0</v>
      </c>
      <c r="I61" s="57">
        <f t="shared" si="43"/>
        <v>0</v>
      </c>
      <c r="J61" s="54"/>
      <c r="K61" s="57">
        <f t="shared" si="44"/>
        <v>0</v>
      </c>
      <c r="L61" s="54"/>
      <c r="M61" s="57">
        <f t="shared" si="45"/>
        <v>0</v>
      </c>
      <c r="N61" s="54"/>
      <c r="O61" s="57">
        <f t="shared" si="46"/>
        <v>0</v>
      </c>
      <c r="P61" s="54"/>
      <c r="Q61" s="54"/>
      <c r="R61" s="54"/>
      <c r="S61" s="54"/>
      <c r="T61" s="57">
        <f t="shared" si="47"/>
        <v>0</v>
      </c>
      <c r="U61" s="54"/>
      <c r="V61" s="57">
        <f t="shared" si="48"/>
        <v>0</v>
      </c>
      <c r="W61" s="54">
        <v>160</v>
      </c>
      <c r="X61" s="55">
        <f t="shared" si="49"/>
        <v>100</v>
      </c>
      <c r="Y61" s="54">
        <v>0</v>
      </c>
      <c r="Z61" s="52">
        <v>0</v>
      </c>
      <c r="AA61" s="54">
        <v>160</v>
      </c>
      <c r="AB61" s="54">
        <v>0</v>
      </c>
      <c r="AC61" s="54"/>
      <c r="AD61" s="54"/>
      <c r="AE61" s="54"/>
      <c r="AF61" s="54"/>
      <c r="AG61" s="54"/>
      <c r="AH61" s="54"/>
      <c r="AI61" s="54"/>
      <c r="AJ61" s="54"/>
      <c r="AK61" s="54">
        <v>160</v>
      </c>
      <c r="AL61" s="54">
        <v>0</v>
      </c>
      <c r="AM61" s="52">
        <v>0</v>
      </c>
      <c r="AN61" s="54"/>
      <c r="AO61" s="54"/>
      <c r="AP61" s="54"/>
      <c r="AQ61" s="54"/>
      <c r="AR61" s="54"/>
      <c r="AS61" s="54"/>
      <c r="AT61" s="54"/>
      <c r="AU61" s="54"/>
      <c r="AV61" s="54"/>
      <c r="AW61" s="56"/>
      <c r="AX61" s="56"/>
      <c r="AY61" s="56"/>
      <c r="AZ61" s="48"/>
      <c r="BA61" s="54"/>
      <c r="BB61" s="54"/>
      <c r="BC61" s="54"/>
      <c r="BD61" s="54"/>
      <c r="BE61" s="54"/>
      <c r="BF61" s="54"/>
      <c r="BG61" s="54"/>
      <c r="BH61" s="54"/>
      <c r="BI61" s="54"/>
      <c r="BJ61" s="56"/>
      <c r="BK61" s="56"/>
      <c r="BL61" s="56"/>
      <c r="BM61" s="48"/>
      <c r="BN61" s="54"/>
      <c r="BO61" s="54"/>
      <c r="BP61" s="54"/>
      <c r="BQ61" s="54"/>
      <c r="BR61" s="54"/>
      <c r="BS61" s="54"/>
      <c r="BT61" s="54"/>
      <c r="BU61" s="54"/>
      <c r="BV61" s="54"/>
      <c r="BW61" s="56"/>
      <c r="BX61" s="113"/>
      <c r="BY61" s="54"/>
      <c r="BZ61" s="52"/>
      <c r="CC61" s="74">
        <f t="shared" si="50"/>
        <v>160</v>
      </c>
      <c r="CD61" s="74">
        <f t="shared" si="50"/>
        <v>0</v>
      </c>
      <c r="CE61" s="74">
        <f t="shared" si="50"/>
        <v>0</v>
      </c>
      <c r="CF61" s="74">
        <f t="shared" si="51"/>
        <v>0</v>
      </c>
      <c r="CG61" s="60">
        <f t="shared" si="51"/>
        <v>0</v>
      </c>
      <c r="CH61" s="60">
        <f t="shared" si="51"/>
        <v>0</v>
      </c>
      <c r="CI61" s="60">
        <f t="shared" si="51"/>
        <v>0</v>
      </c>
      <c r="CJ61" s="116">
        <f t="shared" si="51"/>
        <v>0</v>
      </c>
      <c r="CK61" s="116">
        <f t="shared" si="51"/>
        <v>0</v>
      </c>
      <c r="CL61" s="119">
        <f t="shared" si="51"/>
        <v>160</v>
      </c>
      <c r="CM61" s="116">
        <f t="shared" si="52"/>
        <v>0</v>
      </c>
      <c r="CN61" s="116">
        <f t="shared" si="52"/>
        <v>0</v>
      </c>
      <c r="CO61" s="117">
        <f t="shared" si="53"/>
        <v>160</v>
      </c>
      <c r="CP61" s="117">
        <f t="shared" si="54"/>
        <v>0</v>
      </c>
      <c r="CQ61" s="100"/>
      <c r="CR61" s="100"/>
      <c r="CS61" s="100"/>
      <c r="CT61" s="100"/>
      <c r="CU61" s="100"/>
      <c r="EZ61" s="91"/>
      <c r="FA61" s="118"/>
      <c r="FB61" s="53">
        <v>18</v>
      </c>
      <c r="FC61" s="53" t="s">
        <v>93</v>
      </c>
      <c r="FD61" s="91"/>
      <c r="FE61" s="91"/>
      <c r="FF61" s="91"/>
      <c r="FG61" s="91"/>
      <c r="FH61" s="91"/>
      <c r="FI61" s="91"/>
      <c r="FU61" s="168">
        <v>18</v>
      </c>
      <c r="FV61" s="168" t="s">
        <v>93</v>
      </c>
      <c r="FW61" s="165">
        <f t="shared" si="55"/>
        <v>46.3768115942029</v>
      </c>
      <c r="FX61" s="165">
        <f t="shared" si="56"/>
        <v>100</v>
      </c>
      <c r="FY61" s="165">
        <f t="shared" si="62"/>
        <v>100</v>
      </c>
      <c r="FZ61" s="165">
        <f t="shared" si="63"/>
        <v>0</v>
      </c>
      <c r="GA61" s="165">
        <f t="shared" si="57"/>
        <v>0</v>
      </c>
      <c r="GB61" s="165">
        <f t="shared" si="58"/>
        <v>0</v>
      </c>
      <c r="GC61" s="165">
        <f t="shared" si="65"/>
        <v>0</v>
      </c>
      <c r="GD61" s="166">
        <f t="shared" si="60"/>
        <v>0</v>
      </c>
      <c r="GE61" s="165">
        <f t="shared" si="61"/>
        <v>0</v>
      </c>
    </row>
    <row r="62" spans="1:187" ht="18">
      <c r="A62" s="53">
        <v>19</v>
      </c>
      <c r="B62" s="53" t="s">
        <v>94</v>
      </c>
      <c r="C62" s="43">
        <v>237</v>
      </c>
      <c r="D62" s="110"/>
      <c r="E62" s="111" t="e">
        <f t="shared" si="41"/>
        <v>#DIV/0!</v>
      </c>
      <c r="F62" s="112"/>
      <c r="G62" s="55">
        <f t="shared" si="64"/>
        <v>0</v>
      </c>
      <c r="H62" s="112"/>
      <c r="I62" s="57" t="e">
        <f t="shared" si="43"/>
        <v>#DIV/0!</v>
      </c>
      <c r="J62" s="54"/>
      <c r="K62" s="57" t="e">
        <f t="shared" si="44"/>
        <v>#DIV/0!</v>
      </c>
      <c r="L62" s="54"/>
      <c r="M62" s="57" t="e">
        <f t="shared" si="45"/>
        <v>#DIV/0!</v>
      </c>
      <c r="N62" s="54"/>
      <c r="O62" s="57" t="e">
        <f t="shared" si="46"/>
        <v>#DIV/0!</v>
      </c>
      <c r="P62" s="54"/>
      <c r="Q62" s="54"/>
      <c r="R62" s="54"/>
      <c r="S62" s="54"/>
      <c r="T62" s="57" t="e">
        <f t="shared" si="47"/>
        <v>#DIV/0!</v>
      </c>
      <c r="U62" s="54"/>
      <c r="V62" s="57" t="e">
        <f t="shared" si="48"/>
        <v>#DIV/0!</v>
      </c>
      <c r="W62" s="54"/>
      <c r="X62" s="55" t="e">
        <f t="shared" si="49"/>
        <v>#DIV/0!</v>
      </c>
      <c r="Y62" s="54"/>
      <c r="Z62" s="52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2"/>
      <c r="AN62" s="54"/>
      <c r="AO62" s="54"/>
      <c r="AP62" s="54"/>
      <c r="AQ62" s="54"/>
      <c r="AR62" s="54"/>
      <c r="AS62" s="54"/>
      <c r="AT62" s="54"/>
      <c r="AU62" s="54"/>
      <c r="AV62" s="54"/>
      <c r="AW62" s="56"/>
      <c r="AX62" s="56"/>
      <c r="AY62" s="56"/>
      <c r="AZ62" s="48"/>
      <c r="BA62" s="54"/>
      <c r="BB62" s="54"/>
      <c r="BC62" s="54"/>
      <c r="BD62" s="54"/>
      <c r="BE62" s="54"/>
      <c r="BF62" s="54"/>
      <c r="BG62" s="54"/>
      <c r="BH62" s="54"/>
      <c r="BI62" s="54"/>
      <c r="BJ62" s="56"/>
      <c r="BK62" s="56"/>
      <c r="BL62" s="56"/>
      <c r="BM62" s="48"/>
      <c r="BN62" s="54"/>
      <c r="BO62" s="54"/>
      <c r="BP62" s="54"/>
      <c r="BQ62" s="54"/>
      <c r="BR62" s="54"/>
      <c r="BS62" s="54"/>
      <c r="BT62" s="54"/>
      <c r="BU62" s="54"/>
      <c r="BV62" s="54"/>
      <c r="BW62" s="56"/>
      <c r="BX62" s="113"/>
      <c r="BY62" s="54"/>
      <c r="BZ62" s="52"/>
      <c r="CC62" s="74">
        <f t="shared" si="50"/>
        <v>0</v>
      </c>
      <c r="CD62" s="74">
        <f t="shared" si="50"/>
        <v>0</v>
      </c>
      <c r="CE62" s="74">
        <f t="shared" si="50"/>
        <v>0</v>
      </c>
      <c r="CF62" s="74">
        <f t="shared" si="51"/>
        <v>0</v>
      </c>
      <c r="CG62" s="60">
        <f t="shared" si="51"/>
        <v>0</v>
      </c>
      <c r="CH62" s="60">
        <f t="shared" si="51"/>
        <v>0</v>
      </c>
      <c r="CI62" s="60">
        <f t="shared" si="51"/>
        <v>0</v>
      </c>
      <c r="CJ62" s="116">
        <f t="shared" si="51"/>
        <v>0</v>
      </c>
      <c r="CK62" s="116">
        <f t="shared" si="51"/>
        <v>0</v>
      </c>
      <c r="CL62" s="119">
        <f t="shared" si="51"/>
        <v>0</v>
      </c>
      <c r="CM62" s="116">
        <f t="shared" si="52"/>
        <v>0</v>
      </c>
      <c r="CN62" s="116">
        <f t="shared" si="52"/>
        <v>0</v>
      </c>
      <c r="CO62" s="117">
        <f t="shared" si="53"/>
        <v>0</v>
      </c>
      <c r="CP62" s="117">
        <f t="shared" si="54"/>
        <v>0</v>
      </c>
      <c r="CQ62" s="100"/>
      <c r="CR62" s="100"/>
      <c r="CS62" s="100"/>
      <c r="CT62" s="100"/>
      <c r="CU62" s="100"/>
      <c r="EZ62" s="91"/>
      <c r="FA62" s="118"/>
      <c r="FB62" s="53">
        <v>19</v>
      </c>
      <c r="FC62" s="53" t="s">
        <v>94</v>
      </c>
      <c r="FD62" s="91"/>
      <c r="FE62" s="91"/>
      <c r="FF62" s="91"/>
      <c r="FG62" s="91"/>
      <c r="FH62" s="91"/>
      <c r="FI62" s="91"/>
      <c r="FU62" s="168">
        <v>19</v>
      </c>
      <c r="FV62" s="168" t="s">
        <v>94</v>
      </c>
      <c r="FW62" s="165">
        <f t="shared" si="55"/>
        <v>0</v>
      </c>
      <c r="FX62" s="165" t="e">
        <f t="shared" si="56"/>
        <v>#DIV/0!</v>
      </c>
      <c r="FY62" s="165" t="e">
        <f t="shared" si="62"/>
        <v>#DIV/0!</v>
      </c>
      <c r="FZ62" s="165" t="e">
        <f t="shared" si="63"/>
        <v>#DIV/0!</v>
      </c>
      <c r="GA62" s="165" t="e">
        <f t="shared" si="57"/>
        <v>#DIV/0!</v>
      </c>
      <c r="GB62" s="165" t="e">
        <f t="shared" si="58"/>
        <v>#DIV/0!</v>
      </c>
      <c r="GC62" s="165" t="e">
        <f t="shared" si="65"/>
        <v>#DIV/0!</v>
      </c>
      <c r="GD62" s="166" t="e">
        <f t="shared" si="60"/>
        <v>#DIV/0!</v>
      </c>
      <c r="GE62" s="165">
        <f t="shared" si="61"/>
        <v>0</v>
      </c>
    </row>
    <row r="63" spans="1:187" ht="18">
      <c r="A63" s="53">
        <v>20</v>
      </c>
      <c r="B63" s="53" t="s">
        <v>95</v>
      </c>
      <c r="C63" s="43">
        <v>85</v>
      </c>
      <c r="D63" s="110"/>
      <c r="E63" s="111" t="e">
        <f t="shared" si="41"/>
        <v>#DIV/0!</v>
      </c>
      <c r="F63" s="112"/>
      <c r="G63" s="55">
        <f t="shared" si="64"/>
        <v>0</v>
      </c>
      <c r="H63" s="112"/>
      <c r="I63" s="57" t="e">
        <f t="shared" si="43"/>
        <v>#DIV/0!</v>
      </c>
      <c r="J63" s="54"/>
      <c r="K63" s="57" t="e">
        <f t="shared" si="44"/>
        <v>#DIV/0!</v>
      </c>
      <c r="L63" s="54"/>
      <c r="M63" s="57" t="e">
        <f t="shared" si="45"/>
        <v>#DIV/0!</v>
      </c>
      <c r="N63" s="54"/>
      <c r="O63" s="57" t="e">
        <f t="shared" si="46"/>
        <v>#DIV/0!</v>
      </c>
      <c r="P63" s="54"/>
      <c r="Q63" s="54"/>
      <c r="R63" s="54"/>
      <c r="S63" s="54"/>
      <c r="T63" s="57" t="e">
        <f t="shared" si="47"/>
        <v>#DIV/0!</v>
      </c>
      <c r="U63" s="54"/>
      <c r="V63" s="57" t="e">
        <f t="shared" si="48"/>
        <v>#DIV/0!</v>
      </c>
      <c r="W63" s="54"/>
      <c r="X63" s="55" t="e">
        <f t="shared" si="49"/>
        <v>#DIV/0!</v>
      </c>
      <c r="Y63" s="54"/>
      <c r="Z63" s="52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2"/>
      <c r="AN63" s="54"/>
      <c r="AO63" s="54"/>
      <c r="AP63" s="54"/>
      <c r="AQ63" s="54"/>
      <c r="AR63" s="54"/>
      <c r="AS63" s="54"/>
      <c r="AT63" s="54"/>
      <c r="AU63" s="54"/>
      <c r="AV63" s="54"/>
      <c r="AW63" s="56"/>
      <c r="AX63" s="56"/>
      <c r="AY63" s="56"/>
      <c r="AZ63" s="48"/>
      <c r="BA63" s="54"/>
      <c r="BB63" s="54"/>
      <c r="BC63" s="54"/>
      <c r="BD63" s="54"/>
      <c r="BE63" s="54"/>
      <c r="BF63" s="54"/>
      <c r="BG63" s="54"/>
      <c r="BH63" s="54"/>
      <c r="BI63" s="54"/>
      <c r="BJ63" s="56"/>
      <c r="BK63" s="56"/>
      <c r="BL63" s="56"/>
      <c r="BM63" s="48"/>
      <c r="BN63" s="54"/>
      <c r="BO63" s="54"/>
      <c r="BP63" s="54"/>
      <c r="BQ63" s="54"/>
      <c r="BR63" s="54"/>
      <c r="BS63" s="54"/>
      <c r="BT63" s="54"/>
      <c r="BU63" s="54"/>
      <c r="BV63" s="54"/>
      <c r="BW63" s="56"/>
      <c r="BX63" s="113"/>
      <c r="BY63" s="54"/>
      <c r="BZ63" s="52"/>
      <c r="CC63" s="74">
        <f t="shared" si="50"/>
        <v>0</v>
      </c>
      <c r="CD63" s="74">
        <f t="shared" si="50"/>
        <v>0</v>
      </c>
      <c r="CE63" s="74">
        <f t="shared" si="50"/>
        <v>0</v>
      </c>
      <c r="CF63" s="74">
        <f t="shared" si="51"/>
        <v>0</v>
      </c>
      <c r="CG63" s="60">
        <f t="shared" si="51"/>
        <v>0</v>
      </c>
      <c r="CH63" s="60">
        <f t="shared" si="51"/>
        <v>0</v>
      </c>
      <c r="CI63" s="60">
        <f t="shared" si="51"/>
        <v>0</v>
      </c>
      <c r="CJ63" s="116">
        <f t="shared" si="51"/>
        <v>0</v>
      </c>
      <c r="CK63" s="116">
        <f t="shared" si="51"/>
        <v>0</v>
      </c>
      <c r="CL63" s="119">
        <f t="shared" si="51"/>
        <v>0</v>
      </c>
      <c r="CM63" s="116">
        <f t="shared" si="52"/>
        <v>0</v>
      </c>
      <c r="CN63" s="116">
        <f t="shared" si="52"/>
        <v>0</v>
      </c>
      <c r="CO63" s="117">
        <f t="shared" si="53"/>
        <v>0</v>
      </c>
      <c r="CP63" s="117">
        <f t="shared" si="54"/>
        <v>0</v>
      </c>
      <c r="CQ63" s="100"/>
      <c r="CR63" s="100"/>
      <c r="CS63" s="100"/>
      <c r="CT63" s="100"/>
      <c r="CU63" s="100"/>
      <c r="EZ63" s="91"/>
      <c r="FA63" s="118"/>
      <c r="FB63" s="53">
        <v>20</v>
      </c>
      <c r="FC63" s="53" t="s">
        <v>95</v>
      </c>
      <c r="FD63" s="91"/>
      <c r="FE63" s="91"/>
      <c r="FF63" s="91"/>
      <c r="FG63" s="91"/>
      <c r="FH63" s="91"/>
      <c r="FI63" s="91"/>
      <c r="FU63" s="168">
        <v>20</v>
      </c>
      <c r="FV63" s="168" t="s">
        <v>95</v>
      </c>
      <c r="FW63" s="165">
        <f t="shared" si="55"/>
        <v>0</v>
      </c>
      <c r="FX63" s="165" t="e">
        <f t="shared" si="56"/>
        <v>#DIV/0!</v>
      </c>
      <c r="FY63" s="165" t="e">
        <f t="shared" si="62"/>
        <v>#DIV/0!</v>
      </c>
      <c r="FZ63" s="165" t="e">
        <f t="shared" si="63"/>
        <v>#DIV/0!</v>
      </c>
      <c r="GA63" s="165" t="e">
        <f t="shared" si="57"/>
        <v>#DIV/0!</v>
      </c>
      <c r="GB63" s="165" t="e">
        <f t="shared" si="58"/>
        <v>#DIV/0!</v>
      </c>
      <c r="GC63" s="165" t="e">
        <f t="shared" si="65"/>
        <v>#DIV/0!</v>
      </c>
      <c r="GD63" s="166" t="e">
        <f t="shared" si="60"/>
        <v>#DIV/0!</v>
      </c>
      <c r="GE63" s="165">
        <f t="shared" si="61"/>
        <v>0</v>
      </c>
    </row>
    <row r="64" spans="1:187" ht="18">
      <c r="A64" s="53">
        <v>21</v>
      </c>
      <c r="B64" s="53" t="s">
        <v>96</v>
      </c>
      <c r="C64" s="43">
        <v>0</v>
      </c>
      <c r="D64" s="110">
        <v>0</v>
      </c>
      <c r="E64" s="111">
        <f t="shared" si="41"/>
        <v>0</v>
      </c>
      <c r="F64" s="112">
        <v>120</v>
      </c>
      <c r="G64" s="55" t="e">
        <f t="shared" si="64"/>
        <v>#DIV/0!</v>
      </c>
      <c r="H64" s="112">
        <v>120</v>
      </c>
      <c r="I64" s="57">
        <f t="shared" si="43"/>
        <v>100</v>
      </c>
      <c r="J64" s="54">
        <v>120</v>
      </c>
      <c r="K64" s="57">
        <f t="shared" si="44"/>
        <v>100</v>
      </c>
      <c r="L64" s="54">
        <v>120</v>
      </c>
      <c r="M64" s="57">
        <f t="shared" si="45"/>
        <v>100</v>
      </c>
      <c r="N64" s="54"/>
      <c r="O64" s="57">
        <f t="shared" si="46"/>
        <v>0</v>
      </c>
      <c r="P64" s="54"/>
      <c r="Q64" s="54"/>
      <c r="R64" s="54"/>
      <c r="S64" s="54"/>
      <c r="T64" s="57">
        <f t="shared" si="47"/>
        <v>0</v>
      </c>
      <c r="U64" s="54"/>
      <c r="V64" s="57">
        <f t="shared" si="48"/>
        <v>0</v>
      </c>
      <c r="W64" s="54">
        <v>0</v>
      </c>
      <c r="X64" s="55">
        <f t="shared" si="49"/>
        <v>0</v>
      </c>
      <c r="Y64" s="54">
        <v>0</v>
      </c>
      <c r="Z64" s="52">
        <v>0</v>
      </c>
      <c r="AA64" s="54">
        <v>120</v>
      </c>
      <c r="AB64" s="54">
        <v>120</v>
      </c>
      <c r="AC64" s="54">
        <v>120</v>
      </c>
      <c r="AD64" s="54">
        <v>120</v>
      </c>
      <c r="AE64" s="54"/>
      <c r="AF64" s="54"/>
      <c r="AG64" s="54"/>
      <c r="AH64" s="54"/>
      <c r="AI64" s="54"/>
      <c r="AJ64" s="54"/>
      <c r="AK64" s="54">
        <v>0</v>
      </c>
      <c r="AL64" s="54">
        <v>0</v>
      </c>
      <c r="AM64" s="52">
        <v>0</v>
      </c>
      <c r="AN64" s="54"/>
      <c r="AO64" s="54"/>
      <c r="AP64" s="54"/>
      <c r="AQ64" s="54"/>
      <c r="AR64" s="54"/>
      <c r="AS64" s="54"/>
      <c r="AT64" s="54"/>
      <c r="AU64" s="54"/>
      <c r="AV64" s="54"/>
      <c r="AW64" s="56"/>
      <c r="AX64" s="56"/>
      <c r="AY64" s="56"/>
      <c r="AZ64" s="48"/>
      <c r="BA64" s="54"/>
      <c r="BB64" s="54"/>
      <c r="BC64" s="54"/>
      <c r="BD64" s="54"/>
      <c r="BE64" s="54"/>
      <c r="BF64" s="54"/>
      <c r="BG64" s="54"/>
      <c r="BH64" s="54"/>
      <c r="BI64" s="54"/>
      <c r="BJ64" s="56"/>
      <c r="BK64" s="56"/>
      <c r="BL64" s="56"/>
      <c r="BM64" s="48"/>
      <c r="BN64" s="54"/>
      <c r="BO64" s="54"/>
      <c r="BP64" s="54"/>
      <c r="BQ64" s="54"/>
      <c r="BR64" s="54"/>
      <c r="BS64" s="54"/>
      <c r="BT64" s="54"/>
      <c r="BU64" s="54"/>
      <c r="BV64" s="54"/>
      <c r="BW64" s="56"/>
      <c r="BX64" s="113"/>
      <c r="BY64" s="54"/>
      <c r="BZ64" s="52"/>
      <c r="CC64" s="74">
        <f t="shared" si="50"/>
        <v>120</v>
      </c>
      <c r="CD64" s="74">
        <f t="shared" si="50"/>
        <v>120</v>
      </c>
      <c r="CE64" s="74">
        <f t="shared" si="50"/>
        <v>120</v>
      </c>
      <c r="CF64" s="74">
        <f t="shared" si="51"/>
        <v>0</v>
      </c>
      <c r="CG64" s="60">
        <f t="shared" si="51"/>
        <v>0</v>
      </c>
      <c r="CH64" s="60">
        <f t="shared" si="51"/>
        <v>0</v>
      </c>
      <c r="CI64" s="60">
        <f t="shared" si="51"/>
        <v>0</v>
      </c>
      <c r="CJ64" s="116">
        <f t="shared" si="51"/>
        <v>0</v>
      </c>
      <c r="CK64" s="116">
        <f t="shared" si="51"/>
        <v>0</v>
      </c>
      <c r="CL64" s="119">
        <f t="shared" si="51"/>
        <v>0</v>
      </c>
      <c r="CM64" s="116">
        <f t="shared" si="52"/>
        <v>0</v>
      </c>
      <c r="CN64" s="116">
        <f t="shared" si="52"/>
        <v>0</v>
      </c>
      <c r="CO64" s="117">
        <f t="shared" si="53"/>
        <v>120</v>
      </c>
      <c r="CP64" s="117">
        <f t="shared" si="54"/>
        <v>0</v>
      </c>
      <c r="CQ64" s="100"/>
      <c r="CR64" s="100"/>
      <c r="CS64" s="100"/>
      <c r="CT64" s="100"/>
      <c r="CU64" s="100"/>
      <c r="EZ64" s="91"/>
      <c r="FA64" s="118"/>
      <c r="FB64" s="53">
        <v>21</v>
      </c>
      <c r="FC64" s="53" t="s">
        <v>96</v>
      </c>
      <c r="FD64" s="91"/>
      <c r="FE64" s="91"/>
      <c r="FF64" s="91"/>
      <c r="FG64" s="91"/>
      <c r="FH64" s="91"/>
      <c r="FI64" s="91"/>
      <c r="FU64" s="168">
        <v>21</v>
      </c>
      <c r="FV64" s="168" t="s">
        <v>96</v>
      </c>
      <c r="FW64" s="165" t="e">
        <f t="shared" si="55"/>
        <v>#DIV/0!</v>
      </c>
      <c r="FX64" s="165">
        <f t="shared" si="56"/>
        <v>0</v>
      </c>
      <c r="FY64" s="165">
        <f t="shared" si="62"/>
        <v>0</v>
      </c>
      <c r="FZ64" s="165">
        <f t="shared" si="63"/>
        <v>100</v>
      </c>
      <c r="GA64" s="165">
        <f t="shared" si="57"/>
        <v>100</v>
      </c>
      <c r="GB64" s="165">
        <f t="shared" si="58"/>
        <v>100</v>
      </c>
      <c r="GC64" s="165">
        <f t="shared" si="65"/>
        <v>0</v>
      </c>
      <c r="GD64" s="166">
        <f t="shared" si="60"/>
        <v>0</v>
      </c>
      <c r="GE64" s="165">
        <f t="shared" si="61"/>
        <v>0</v>
      </c>
    </row>
    <row r="65" spans="1:187" ht="18">
      <c r="A65" s="53">
        <v>22</v>
      </c>
      <c r="B65" s="53" t="s">
        <v>97</v>
      </c>
      <c r="C65" s="43">
        <v>411</v>
      </c>
      <c r="D65" s="110">
        <v>144.5</v>
      </c>
      <c r="E65" s="111">
        <f t="shared" si="41"/>
        <v>81.86968838526913</v>
      </c>
      <c r="F65" s="112">
        <v>176.5</v>
      </c>
      <c r="G65" s="55">
        <f t="shared" si="64"/>
        <v>42.94403892944039</v>
      </c>
      <c r="H65" s="112">
        <v>56.5</v>
      </c>
      <c r="I65" s="57">
        <f t="shared" si="43"/>
        <v>32.01133144475921</v>
      </c>
      <c r="J65" s="54">
        <v>52</v>
      </c>
      <c r="K65" s="57">
        <f t="shared" si="44"/>
        <v>29.461756373937675</v>
      </c>
      <c r="L65" s="54">
        <v>52</v>
      </c>
      <c r="M65" s="57">
        <f t="shared" si="45"/>
        <v>29.461756373937675</v>
      </c>
      <c r="N65" s="54">
        <v>23</v>
      </c>
      <c r="O65" s="57">
        <f t="shared" si="46"/>
        <v>13.031161473087819</v>
      </c>
      <c r="P65" s="54"/>
      <c r="Q65" s="54">
        <v>10</v>
      </c>
      <c r="R65" s="54">
        <v>13</v>
      </c>
      <c r="S65" s="54">
        <v>24.5</v>
      </c>
      <c r="T65" s="57">
        <f t="shared" si="47"/>
        <v>13.881019830028329</v>
      </c>
      <c r="U65" s="54">
        <v>3</v>
      </c>
      <c r="V65" s="57">
        <f t="shared" si="48"/>
        <v>1.69971671388102</v>
      </c>
      <c r="W65" s="54">
        <v>120</v>
      </c>
      <c r="X65" s="55">
        <f t="shared" si="49"/>
        <v>67.98866855524079</v>
      </c>
      <c r="Y65" s="54">
        <v>1.5</v>
      </c>
      <c r="Z65" s="52">
        <v>23</v>
      </c>
      <c r="AA65" s="54">
        <v>172</v>
      </c>
      <c r="AB65" s="54">
        <v>52</v>
      </c>
      <c r="AC65" s="54">
        <v>52</v>
      </c>
      <c r="AD65" s="54">
        <v>52</v>
      </c>
      <c r="AE65" s="54">
        <v>20</v>
      </c>
      <c r="AF65" s="54"/>
      <c r="AG65" s="54">
        <v>10</v>
      </c>
      <c r="AH65" s="54">
        <v>10</v>
      </c>
      <c r="AI65" s="54">
        <v>20</v>
      </c>
      <c r="AJ65" s="54"/>
      <c r="AK65" s="54">
        <v>120</v>
      </c>
      <c r="AL65" s="54">
        <v>0</v>
      </c>
      <c r="AM65" s="52">
        <v>20</v>
      </c>
      <c r="AN65" s="54">
        <v>4.5</v>
      </c>
      <c r="AO65" s="54">
        <v>4.5</v>
      </c>
      <c r="AP65" s="54"/>
      <c r="AQ65" s="54"/>
      <c r="AR65" s="54">
        <v>3</v>
      </c>
      <c r="AS65" s="54"/>
      <c r="AT65" s="54"/>
      <c r="AU65" s="54">
        <v>3</v>
      </c>
      <c r="AV65" s="54">
        <v>4.5</v>
      </c>
      <c r="AW65" s="56">
        <v>3</v>
      </c>
      <c r="AX65" s="56">
        <v>0</v>
      </c>
      <c r="AY65" s="56">
        <v>1.5</v>
      </c>
      <c r="AZ65" s="48">
        <v>3</v>
      </c>
      <c r="BA65" s="54"/>
      <c r="BB65" s="54"/>
      <c r="BC65" s="54"/>
      <c r="BD65" s="54"/>
      <c r="BE65" s="54"/>
      <c r="BF65" s="54"/>
      <c r="BG65" s="54"/>
      <c r="BH65" s="54"/>
      <c r="BI65" s="54"/>
      <c r="BJ65" s="56"/>
      <c r="BK65" s="56"/>
      <c r="BL65" s="56"/>
      <c r="BM65" s="48"/>
      <c r="BN65" s="54"/>
      <c r="BO65" s="54"/>
      <c r="BP65" s="54"/>
      <c r="BQ65" s="54"/>
      <c r="BR65" s="54"/>
      <c r="BS65" s="54"/>
      <c r="BT65" s="54"/>
      <c r="BU65" s="54"/>
      <c r="BV65" s="54"/>
      <c r="BW65" s="56"/>
      <c r="BX65" s="113"/>
      <c r="BY65" s="54"/>
      <c r="BZ65" s="52"/>
      <c r="CC65" s="74">
        <f t="shared" si="50"/>
        <v>176.5</v>
      </c>
      <c r="CD65" s="74">
        <f t="shared" si="50"/>
        <v>56.5</v>
      </c>
      <c r="CE65" s="74">
        <f t="shared" si="50"/>
        <v>52</v>
      </c>
      <c r="CF65" s="74">
        <f t="shared" si="51"/>
        <v>23</v>
      </c>
      <c r="CG65" s="60">
        <f t="shared" si="51"/>
        <v>0</v>
      </c>
      <c r="CH65" s="60">
        <f t="shared" si="51"/>
        <v>10</v>
      </c>
      <c r="CI65" s="60">
        <f t="shared" si="51"/>
        <v>13</v>
      </c>
      <c r="CJ65" s="116">
        <f t="shared" si="51"/>
        <v>24.5</v>
      </c>
      <c r="CK65" s="116">
        <f t="shared" si="51"/>
        <v>3</v>
      </c>
      <c r="CL65" s="119">
        <f t="shared" si="51"/>
        <v>120</v>
      </c>
      <c r="CM65" s="116">
        <f t="shared" si="52"/>
        <v>1.5</v>
      </c>
      <c r="CN65" s="116">
        <f t="shared" si="52"/>
        <v>23</v>
      </c>
      <c r="CO65" s="117">
        <f t="shared" si="53"/>
        <v>176.5</v>
      </c>
      <c r="CP65" s="117">
        <f t="shared" si="54"/>
        <v>0</v>
      </c>
      <c r="CQ65" s="100"/>
      <c r="CR65" s="100"/>
      <c r="CS65" s="100"/>
      <c r="CT65" s="100"/>
      <c r="CU65" s="100"/>
      <c r="EZ65" s="91"/>
      <c r="FA65" s="118"/>
      <c r="FB65" s="53">
        <v>22</v>
      </c>
      <c r="FC65" s="53" t="s">
        <v>97</v>
      </c>
      <c r="FD65" s="91"/>
      <c r="FE65" s="91"/>
      <c r="FF65" s="91"/>
      <c r="FG65" s="91"/>
      <c r="FH65" s="91"/>
      <c r="FI65" s="91"/>
      <c r="FU65" s="168">
        <v>22</v>
      </c>
      <c r="FV65" s="168" t="s">
        <v>97</v>
      </c>
      <c r="FW65" s="165">
        <f t="shared" si="55"/>
        <v>42.94403892944039</v>
      </c>
      <c r="FX65" s="165">
        <f t="shared" si="56"/>
        <v>81.86968838526913</v>
      </c>
      <c r="FY65" s="165">
        <f t="shared" si="62"/>
        <v>67.98866855524079</v>
      </c>
      <c r="FZ65" s="165">
        <f t="shared" si="63"/>
        <v>32.01133144475921</v>
      </c>
      <c r="GA65" s="165">
        <f t="shared" si="57"/>
        <v>29.461756373937675</v>
      </c>
      <c r="GB65" s="165">
        <f t="shared" si="58"/>
        <v>29.461756373937675</v>
      </c>
      <c r="GC65" s="165">
        <f t="shared" si="65"/>
        <v>13.031161473087819</v>
      </c>
      <c r="GD65" s="166">
        <f t="shared" si="60"/>
        <v>1.69971671388102</v>
      </c>
      <c r="GE65" s="165">
        <f t="shared" si="61"/>
        <v>20</v>
      </c>
    </row>
    <row r="66" spans="1:187" ht="18">
      <c r="A66" s="53">
        <v>23</v>
      </c>
      <c r="B66" s="53" t="s">
        <v>98</v>
      </c>
      <c r="C66" s="43">
        <v>324</v>
      </c>
      <c r="D66" s="110">
        <v>145</v>
      </c>
      <c r="E66" s="111">
        <f t="shared" si="41"/>
        <v>100</v>
      </c>
      <c r="F66" s="112">
        <v>145</v>
      </c>
      <c r="G66" s="55">
        <f t="shared" si="64"/>
        <v>44.75308641975309</v>
      </c>
      <c r="H66" s="112">
        <v>0</v>
      </c>
      <c r="I66" s="57">
        <f t="shared" si="43"/>
        <v>0</v>
      </c>
      <c r="J66" s="54"/>
      <c r="K66" s="57">
        <f t="shared" si="44"/>
        <v>0</v>
      </c>
      <c r="L66" s="54"/>
      <c r="M66" s="57">
        <f t="shared" si="45"/>
        <v>0</v>
      </c>
      <c r="N66" s="54"/>
      <c r="O66" s="57">
        <f t="shared" si="46"/>
        <v>0</v>
      </c>
      <c r="P66" s="54"/>
      <c r="Q66" s="54"/>
      <c r="R66" s="54"/>
      <c r="S66" s="54"/>
      <c r="T66" s="57">
        <f t="shared" si="47"/>
        <v>0</v>
      </c>
      <c r="U66" s="54"/>
      <c r="V66" s="57">
        <f t="shared" si="48"/>
        <v>0</v>
      </c>
      <c r="W66" s="54">
        <v>145</v>
      </c>
      <c r="X66" s="55">
        <f t="shared" si="49"/>
        <v>100</v>
      </c>
      <c r="Y66" s="54">
        <v>0</v>
      </c>
      <c r="Z66" s="52">
        <v>15</v>
      </c>
      <c r="AA66" s="54">
        <v>25</v>
      </c>
      <c r="AB66" s="54">
        <v>0</v>
      </c>
      <c r="AC66" s="54"/>
      <c r="AD66" s="54"/>
      <c r="AE66" s="54"/>
      <c r="AF66" s="54"/>
      <c r="AG66" s="54"/>
      <c r="AH66" s="54"/>
      <c r="AI66" s="54"/>
      <c r="AJ66" s="54"/>
      <c r="AK66" s="54">
        <v>25</v>
      </c>
      <c r="AL66" s="54">
        <v>0</v>
      </c>
      <c r="AM66" s="52">
        <v>0</v>
      </c>
      <c r="AN66" s="54">
        <v>120</v>
      </c>
      <c r="AO66" s="54">
        <v>0</v>
      </c>
      <c r="AP66" s="54"/>
      <c r="AQ66" s="54"/>
      <c r="AR66" s="54"/>
      <c r="AS66" s="54"/>
      <c r="AT66" s="54"/>
      <c r="AU66" s="54"/>
      <c r="AV66" s="54"/>
      <c r="AW66" s="56"/>
      <c r="AX66" s="56">
        <v>120</v>
      </c>
      <c r="AY66" s="56">
        <v>0</v>
      </c>
      <c r="AZ66" s="48">
        <v>15</v>
      </c>
      <c r="BA66" s="54"/>
      <c r="BB66" s="54"/>
      <c r="BC66" s="54"/>
      <c r="BD66" s="54"/>
      <c r="BE66" s="54"/>
      <c r="BF66" s="54"/>
      <c r="BG66" s="54"/>
      <c r="BH66" s="54"/>
      <c r="BI66" s="54"/>
      <c r="BJ66" s="56"/>
      <c r="BK66" s="56"/>
      <c r="BL66" s="56"/>
      <c r="BM66" s="48"/>
      <c r="BN66" s="54"/>
      <c r="BO66" s="54"/>
      <c r="BP66" s="54"/>
      <c r="BQ66" s="54"/>
      <c r="BR66" s="54"/>
      <c r="BS66" s="54"/>
      <c r="BT66" s="54"/>
      <c r="BU66" s="54"/>
      <c r="BV66" s="54"/>
      <c r="BW66" s="56"/>
      <c r="BX66" s="113"/>
      <c r="BY66" s="54"/>
      <c r="BZ66" s="52"/>
      <c r="CC66" s="74">
        <f t="shared" si="50"/>
        <v>145</v>
      </c>
      <c r="CD66" s="74">
        <f t="shared" si="50"/>
        <v>0</v>
      </c>
      <c r="CE66" s="74">
        <f t="shared" si="50"/>
        <v>0</v>
      </c>
      <c r="CF66" s="74">
        <f t="shared" si="51"/>
        <v>0</v>
      </c>
      <c r="CG66" s="60">
        <f t="shared" si="51"/>
        <v>0</v>
      </c>
      <c r="CH66" s="60">
        <f t="shared" si="51"/>
        <v>0</v>
      </c>
      <c r="CI66" s="60">
        <f t="shared" si="51"/>
        <v>0</v>
      </c>
      <c r="CJ66" s="116">
        <f t="shared" si="51"/>
        <v>0</v>
      </c>
      <c r="CK66" s="116">
        <f t="shared" si="51"/>
        <v>0</v>
      </c>
      <c r="CL66" s="119">
        <f t="shared" si="51"/>
        <v>145</v>
      </c>
      <c r="CM66" s="116">
        <f t="shared" si="52"/>
        <v>0</v>
      </c>
      <c r="CN66" s="116">
        <f t="shared" si="52"/>
        <v>15</v>
      </c>
      <c r="CO66" s="117">
        <f t="shared" si="53"/>
        <v>145</v>
      </c>
      <c r="CP66" s="117">
        <f t="shared" si="54"/>
        <v>0</v>
      </c>
      <c r="CQ66" s="100"/>
      <c r="CR66" s="100"/>
      <c r="CS66" s="100"/>
      <c r="CT66" s="100"/>
      <c r="CU66" s="100"/>
      <c r="EZ66" s="91"/>
      <c r="FA66" s="118"/>
      <c r="FB66" s="53">
        <v>23</v>
      </c>
      <c r="FC66" s="53" t="s">
        <v>98</v>
      </c>
      <c r="FD66" s="91"/>
      <c r="FE66" s="91"/>
      <c r="FF66" s="91"/>
      <c r="FG66" s="91"/>
      <c r="FH66" s="91"/>
      <c r="FI66" s="91"/>
      <c r="FU66" s="168">
        <v>23</v>
      </c>
      <c r="FV66" s="168" t="s">
        <v>98</v>
      </c>
      <c r="FW66" s="165">
        <f t="shared" si="55"/>
        <v>44.75308641975309</v>
      </c>
      <c r="FX66" s="165">
        <f t="shared" si="56"/>
        <v>100</v>
      </c>
      <c r="FY66" s="165">
        <f t="shared" si="62"/>
        <v>100</v>
      </c>
      <c r="FZ66" s="165">
        <f t="shared" si="63"/>
        <v>0</v>
      </c>
      <c r="GA66" s="165">
        <f t="shared" si="57"/>
        <v>0</v>
      </c>
      <c r="GB66" s="165">
        <f t="shared" si="58"/>
        <v>0</v>
      </c>
      <c r="GC66" s="165">
        <f t="shared" si="65"/>
        <v>0</v>
      </c>
      <c r="GD66" s="166">
        <f t="shared" si="60"/>
        <v>0</v>
      </c>
      <c r="GE66" s="165">
        <f t="shared" si="61"/>
        <v>0</v>
      </c>
    </row>
    <row r="67" spans="1:187" ht="18">
      <c r="A67" s="53">
        <v>24</v>
      </c>
      <c r="B67" s="53" t="s">
        <v>99</v>
      </c>
      <c r="C67" s="43">
        <v>569</v>
      </c>
      <c r="D67" s="110"/>
      <c r="E67" s="111" t="e">
        <f t="shared" si="41"/>
        <v>#DIV/0!</v>
      </c>
      <c r="F67" s="112"/>
      <c r="G67" s="55">
        <f t="shared" si="64"/>
        <v>0</v>
      </c>
      <c r="H67" s="112"/>
      <c r="I67" s="57" t="e">
        <f t="shared" si="43"/>
        <v>#DIV/0!</v>
      </c>
      <c r="J67" s="54"/>
      <c r="K67" s="57" t="e">
        <f t="shared" si="44"/>
        <v>#DIV/0!</v>
      </c>
      <c r="L67" s="54"/>
      <c r="M67" s="57" t="e">
        <f t="shared" si="45"/>
        <v>#DIV/0!</v>
      </c>
      <c r="N67" s="54"/>
      <c r="O67" s="57" t="e">
        <f t="shared" si="46"/>
        <v>#DIV/0!</v>
      </c>
      <c r="P67" s="54"/>
      <c r="Q67" s="54"/>
      <c r="R67" s="54"/>
      <c r="S67" s="54"/>
      <c r="T67" s="57" t="e">
        <f t="shared" si="47"/>
        <v>#DIV/0!</v>
      </c>
      <c r="U67" s="54"/>
      <c r="V67" s="57" t="e">
        <f t="shared" si="48"/>
        <v>#DIV/0!</v>
      </c>
      <c r="W67" s="54"/>
      <c r="X67" s="55" t="e">
        <f t="shared" si="49"/>
        <v>#DIV/0!</v>
      </c>
      <c r="Y67" s="54"/>
      <c r="Z67" s="52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2"/>
      <c r="AN67" s="54"/>
      <c r="AO67" s="54"/>
      <c r="AP67" s="54"/>
      <c r="AQ67" s="54"/>
      <c r="AR67" s="54"/>
      <c r="AS67" s="54"/>
      <c r="AT67" s="54"/>
      <c r="AU67" s="54"/>
      <c r="AV67" s="54"/>
      <c r="AW67" s="56"/>
      <c r="AX67" s="56"/>
      <c r="AY67" s="56"/>
      <c r="AZ67" s="48"/>
      <c r="BA67" s="54"/>
      <c r="BB67" s="54"/>
      <c r="BC67" s="54"/>
      <c r="BD67" s="54"/>
      <c r="BE67" s="54"/>
      <c r="BF67" s="54"/>
      <c r="BG67" s="54"/>
      <c r="BH67" s="54"/>
      <c r="BI67" s="54"/>
      <c r="BJ67" s="56"/>
      <c r="BK67" s="56"/>
      <c r="BL67" s="56"/>
      <c r="BM67" s="48"/>
      <c r="BN67" s="54"/>
      <c r="BO67" s="54"/>
      <c r="BP67" s="54"/>
      <c r="BQ67" s="54"/>
      <c r="BR67" s="54"/>
      <c r="BS67" s="54"/>
      <c r="BT67" s="54"/>
      <c r="BU67" s="54"/>
      <c r="BV67" s="54"/>
      <c r="BW67" s="56"/>
      <c r="BX67" s="113"/>
      <c r="BY67" s="54"/>
      <c r="BZ67" s="52"/>
      <c r="CC67" s="74">
        <f t="shared" si="50"/>
        <v>0</v>
      </c>
      <c r="CD67" s="74">
        <f t="shared" si="50"/>
        <v>0</v>
      </c>
      <c r="CE67" s="74">
        <f t="shared" si="50"/>
        <v>0</v>
      </c>
      <c r="CF67" s="74">
        <f t="shared" si="51"/>
        <v>0</v>
      </c>
      <c r="CG67" s="60">
        <f t="shared" si="51"/>
        <v>0</v>
      </c>
      <c r="CH67" s="60">
        <f t="shared" si="51"/>
        <v>0</v>
      </c>
      <c r="CI67" s="60">
        <f t="shared" si="51"/>
        <v>0</v>
      </c>
      <c r="CJ67" s="116">
        <f t="shared" si="51"/>
        <v>0</v>
      </c>
      <c r="CK67" s="116">
        <f t="shared" si="51"/>
        <v>0</v>
      </c>
      <c r="CL67" s="119">
        <f t="shared" si="51"/>
        <v>0</v>
      </c>
      <c r="CM67" s="116">
        <f t="shared" si="52"/>
        <v>0</v>
      </c>
      <c r="CN67" s="116">
        <f t="shared" si="52"/>
        <v>0</v>
      </c>
      <c r="CO67" s="117">
        <f t="shared" si="53"/>
        <v>0</v>
      </c>
      <c r="CP67" s="117">
        <f t="shared" si="54"/>
        <v>0</v>
      </c>
      <c r="CQ67" s="100"/>
      <c r="CR67" s="100"/>
      <c r="CS67" s="100"/>
      <c r="CT67" s="100"/>
      <c r="CU67" s="100"/>
      <c r="EZ67" s="91"/>
      <c r="FA67" s="118"/>
      <c r="FB67" s="53">
        <v>24</v>
      </c>
      <c r="FC67" s="53" t="s">
        <v>99</v>
      </c>
      <c r="FD67" s="91"/>
      <c r="FE67" s="91"/>
      <c r="FF67" s="91"/>
      <c r="FG67" s="91"/>
      <c r="FH67" s="91"/>
      <c r="FI67" s="91"/>
      <c r="FU67" s="168">
        <v>24</v>
      </c>
      <c r="FV67" s="168" t="s">
        <v>99</v>
      </c>
      <c r="FW67" s="165">
        <f t="shared" si="55"/>
        <v>0</v>
      </c>
      <c r="FX67" s="165" t="e">
        <f t="shared" si="56"/>
        <v>#DIV/0!</v>
      </c>
      <c r="FY67" s="165" t="e">
        <f t="shared" si="62"/>
        <v>#DIV/0!</v>
      </c>
      <c r="FZ67" s="165" t="e">
        <f t="shared" si="63"/>
        <v>#DIV/0!</v>
      </c>
      <c r="GA67" s="165" t="e">
        <f t="shared" si="57"/>
        <v>#DIV/0!</v>
      </c>
      <c r="GB67" s="165" t="e">
        <f t="shared" si="58"/>
        <v>#DIV/0!</v>
      </c>
      <c r="GC67" s="165" t="e">
        <f t="shared" si="65"/>
        <v>#DIV/0!</v>
      </c>
      <c r="GD67" s="166" t="e">
        <f t="shared" si="60"/>
        <v>#DIV/0!</v>
      </c>
      <c r="GE67" s="165">
        <f t="shared" si="61"/>
        <v>0</v>
      </c>
    </row>
    <row r="68" spans="1:187" ht="18">
      <c r="A68" s="53">
        <v>25</v>
      </c>
      <c r="B68" s="53" t="s">
        <v>100</v>
      </c>
      <c r="C68" s="43">
        <v>37</v>
      </c>
      <c r="D68" s="110"/>
      <c r="E68" s="111" t="e">
        <f t="shared" si="41"/>
        <v>#DIV/0!</v>
      </c>
      <c r="F68" s="112"/>
      <c r="G68" s="55">
        <f t="shared" si="64"/>
        <v>0</v>
      </c>
      <c r="H68" s="112"/>
      <c r="I68" s="57" t="e">
        <f t="shared" si="43"/>
        <v>#DIV/0!</v>
      </c>
      <c r="J68" s="54"/>
      <c r="K68" s="57" t="e">
        <f t="shared" si="44"/>
        <v>#DIV/0!</v>
      </c>
      <c r="L68" s="54"/>
      <c r="M68" s="57" t="e">
        <f t="shared" si="45"/>
        <v>#DIV/0!</v>
      </c>
      <c r="N68" s="54"/>
      <c r="O68" s="57" t="e">
        <f t="shared" si="46"/>
        <v>#DIV/0!</v>
      </c>
      <c r="P68" s="54"/>
      <c r="Q68" s="54"/>
      <c r="R68" s="54"/>
      <c r="S68" s="54"/>
      <c r="T68" s="57" t="e">
        <f t="shared" si="47"/>
        <v>#DIV/0!</v>
      </c>
      <c r="U68" s="54"/>
      <c r="V68" s="57" t="e">
        <f t="shared" si="48"/>
        <v>#DIV/0!</v>
      </c>
      <c r="W68" s="54"/>
      <c r="X68" s="55" t="e">
        <f t="shared" si="49"/>
        <v>#DIV/0!</v>
      </c>
      <c r="Y68" s="54"/>
      <c r="Z68" s="52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2"/>
      <c r="AN68" s="54"/>
      <c r="AO68" s="54"/>
      <c r="AP68" s="54"/>
      <c r="AQ68" s="54"/>
      <c r="AR68" s="54"/>
      <c r="AS68" s="54"/>
      <c r="AT68" s="54"/>
      <c r="AU68" s="54"/>
      <c r="AV68" s="54"/>
      <c r="AW68" s="56"/>
      <c r="AX68" s="56"/>
      <c r="AY68" s="56"/>
      <c r="AZ68" s="48"/>
      <c r="BA68" s="54"/>
      <c r="BB68" s="54"/>
      <c r="BC68" s="54"/>
      <c r="BD68" s="54"/>
      <c r="BE68" s="54"/>
      <c r="BF68" s="54"/>
      <c r="BG68" s="54"/>
      <c r="BH68" s="54"/>
      <c r="BI68" s="54"/>
      <c r="BJ68" s="56"/>
      <c r="BK68" s="54"/>
      <c r="BL68" s="54"/>
      <c r="BM68" s="52"/>
      <c r="BN68" s="54"/>
      <c r="BO68" s="54"/>
      <c r="BP68" s="54"/>
      <c r="BQ68" s="54"/>
      <c r="BR68" s="54"/>
      <c r="BS68" s="54"/>
      <c r="BT68" s="54"/>
      <c r="BU68" s="54"/>
      <c r="BV68" s="54"/>
      <c r="BW68" s="56"/>
      <c r="BX68" s="58"/>
      <c r="BY68" s="54"/>
      <c r="BZ68" s="52"/>
      <c r="CC68" s="74">
        <f t="shared" si="50"/>
        <v>0</v>
      </c>
      <c r="CD68" s="74">
        <f t="shared" si="50"/>
        <v>0</v>
      </c>
      <c r="CE68" s="74">
        <f t="shared" si="50"/>
        <v>0</v>
      </c>
      <c r="CF68" s="74">
        <f t="shared" si="51"/>
        <v>0</v>
      </c>
      <c r="CG68" s="60">
        <f t="shared" si="51"/>
        <v>0</v>
      </c>
      <c r="CH68" s="60">
        <f t="shared" si="51"/>
        <v>0</v>
      </c>
      <c r="CI68" s="60">
        <f t="shared" si="51"/>
        <v>0</v>
      </c>
      <c r="CJ68" s="116">
        <f t="shared" si="51"/>
        <v>0</v>
      </c>
      <c r="CK68" s="116">
        <f t="shared" si="51"/>
        <v>0</v>
      </c>
      <c r="CL68" s="119">
        <f t="shared" si="51"/>
        <v>0</v>
      </c>
      <c r="CM68" s="116">
        <f t="shared" si="52"/>
        <v>0</v>
      </c>
      <c r="CN68" s="116">
        <f t="shared" si="52"/>
        <v>0</v>
      </c>
      <c r="CO68" s="117">
        <f t="shared" si="53"/>
        <v>0</v>
      </c>
      <c r="CP68" s="117">
        <f t="shared" si="54"/>
        <v>0</v>
      </c>
      <c r="CQ68" s="100"/>
      <c r="CR68" s="100"/>
      <c r="CS68" s="100"/>
      <c r="CT68" s="100"/>
      <c r="CU68" s="100"/>
      <c r="EZ68" s="91"/>
      <c r="FA68" s="118"/>
      <c r="FB68" s="53">
        <v>25</v>
      </c>
      <c r="FC68" s="53" t="s">
        <v>100</v>
      </c>
      <c r="FD68" s="91"/>
      <c r="FE68" s="91"/>
      <c r="FF68" s="91"/>
      <c r="FG68" s="91"/>
      <c r="FH68" s="91"/>
      <c r="FI68" s="91"/>
      <c r="FU68" s="168">
        <v>25</v>
      </c>
      <c r="FV68" s="168" t="s">
        <v>100</v>
      </c>
      <c r="FW68" s="165">
        <f t="shared" si="55"/>
        <v>0</v>
      </c>
      <c r="FX68" s="165" t="e">
        <f t="shared" si="56"/>
        <v>#DIV/0!</v>
      </c>
      <c r="FY68" s="165" t="e">
        <f t="shared" si="62"/>
        <v>#DIV/0!</v>
      </c>
      <c r="FZ68" s="165" t="e">
        <f t="shared" si="63"/>
        <v>#DIV/0!</v>
      </c>
      <c r="GA68" s="165" t="e">
        <f t="shared" si="57"/>
        <v>#DIV/0!</v>
      </c>
      <c r="GB68" s="165" t="e">
        <f t="shared" si="58"/>
        <v>#DIV/0!</v>
      </c>
      <c r="GC68" s="165" t="e">
        <f t="shared" si="65"/>
        <v>#DIV/0!</v>
      </c>
      <c r="GD68" s="166" t="e">
        <f t="shared" si="60"/>
        <v>#DIV/0!</v>
      </c>
      <c r="GE68" s="165">
        <f t="shared" si="61"/>
        <v>0</v>
      </c>
    </row>
    <row r="69" spans="1:190" s="75" customFormat="1" ht="18">
      <c r="A69" s="190" t="s">
        <v>101</v>
      </c>
      <c r="B69" s="190"/>
      <c r="C69" s="60">
        <f>SUM(C44:C68)</f>
        <v>12025.5</v>
      </c>
      <c r="D69" s="60">
        <f>SUM(D44:D68)</f>
        <v>5831.699999999999</v>
      </c>
      <c r="E69" s="121">
        <f t="shared" si="41"/>
        <v>82.78373198949534</v>
      </c>
      <c r="F69" s="60">
        <f>SUM(F44:F68)</f>
        <v>7044.5</v>
      </c>
      <c r="G69" s="77">
        <f t="shared" si="64"/>
        <v>58.57968483638934</v>
      </c>
      <c r="H69" s="61">
        <f>SUM(H44:H68)</f>
        <v>3017</v>
      </c>
      <c r="I69" s="83">
        <f t="shared" si="43"/>
        <v>42.82773795159344</v>
      </c>
      <c r="J69" s="60">
        <f>SUM(J44:J68)</f>
        <v>2384.3999999999996</v>
      </c>
      <c r="K69" s="83">
        <f t="shared" si="44"/>
        <v>33.84768258925403</v>
      </c>
      <c r="L69" s="60">
        <f>SUM(L44:L68)</f>
        <v>2045.8</v>
      </c>
      <c r="M69" s="83">
        <f t="shared" si="45"/>
        <v>29.041095890410958</v>
      </c>
      <c r="N69" s="60">
        <f>SUM(N44:N68)</f>
        <v>918.5</v>
      </c>
      <c r="O69" s="83">
        <f t="shared" si="46"/>
        <v>13.03854070551494</v>
      </c>
      <c r="P69" s="60">
        <f>SUM(P44:P68)</f>
        <v>552</v>
      </c>
      <c r="Q69" s="60">
        <f>SUM(Q44:Q68)</f>
        <v>179.3</v>
      </c>
      <c r="R69" s="60">
        <f>SUM(R44:R68)</f>
        <v>181.7</v>
      </c>
      <c r="S69" s="60">
        <f>SUM(S44:S68)</f>
        <v>37.8</v>
      </c>
      <c r="T69" s="83">
        <f t="shared" si="47"/>
        <v>0.5365888281638157</v>
      </c>
      <c r="U69" s="60">
        <f>SUM(U44:U68)</f>
        <v>104</v>
      </c>
      <c r="V69" s="83">
        <f t="shared" si="48"/>
        <v>1.4763290510327205</v>
      </c>
      <c r="W69" s="60">
        <f>SUM(W44:W68)</f>
        <v>4027.5</v>
      </c>
      <c r="X69" s="77">
        <f t="shared" si="49"/>
        <v>57.172262048406566</v>
      </c>
      <c r="Y69" s="60">
        <f aca="true" t="shared" si="66" ref="Y69:BZ69">SUM(Y44:Y68)</f>
        <v>113.39999999999999</v>
      </c>
      <c r="Z69" s="60">
        <f t="shared" si="66"/>
        <v>844</v>
      </c>
      <c r="AA69" s="60">
        <f t="shared" si="66"/>
        <v>6869</v>
      </c>
      <c r="AB69" s="60">
        <f t="shared" si="66"/>
        <v>2965.6</v>
      </c>
      <c r="AC69" s="60">
        <f t="shared" si="66"/>
        <v>2384.3999999999996</v>
      </c>
      <c r="AD69" s="60">
        <f t="shared" si="66"/>
        <v>2293.3999999999996</v>
      </c>
      <c r="AE69" s="60">
        <f t="shared" si="66"/>
        <v>868.6</v>
      </c>
      <c r="AF69" s="60">
        <f t="shared" si="66"/>
        <v>552</v>
      </c>
      <c r="AG69" s="60">
        <f t="shared" si="66"/>
        <v>132.4</v>
      </c>
      <c r="AH69" s="60">
        <f t="shared" si="66"/>
        <v>178.7</v>
      </c>
      <c r="AI69" s="60">
        <f t="shared" si="66"/>
        <v>33.3</v>
      </c>
      <c r="AJ69" s="60">
        <v>0</v>
      </c>
      <c r="AK69" s="60">
        <f t="shared" si="66"/>
        <v>3903.4</v>
      </c>
      <c r="AL69" s="60">
        <f t="shared" si="66"/>
        <v>65</v>
      </c>
      <c r="AM69" s="60">
        <f t="shared" si="66"/>
        <v>826</v>
      </c>
      <c r="AN69" s="60">
        <f t="shared" si="66"/>
        <v>124.5</v>
      </c>
      <c r="AO69" s="60">
        <f t="shared" si="66"/>
        <v>4.5</v>
      </c>
      <c r="AP69" s="60">
        <f t="shared" si="66"/>
        <v>0</v>
      </c>
      <c r="AQ69" s="60">
        <f t="shared" si="66"/>
        <v>0</v>
      </c>
      <c r="AR69" s="60">
        <f t="shared" si="66"/>
        <v>3</v>
      </c>
      <c r="AS69" s="60">
        <f t="shared" si="66"/>
        <v>0</v>
      </c>
      <c r="AT69" s="60">
        <f t="shared" si="66"/>
        <v>0</v>
      </c>
      <c r="AU69" s="60">
        <f t="shared" si="66"/>
        <v>3</v>
      </c>
      <c r="AV69" s="60">
        <f t="shared" si="66"/>
        <v>4.5</v>
      </c>
      <c r="AW69" s="60">
        <f t="shared" si="66"/>
        <v>3</v>
      </c>
      <c r="AX69" s="60">
        <f t="shared" si="66"/>
        <v>120</v>
      </c>
      <c r="AY69" s="60">
        <f t="shared" si="66"/>
        <v>1.5</v>
      </c>
      <c r="AZ69" s="60">
        <f t="shared" si="66"/>
        <v>18</v>
      </c>
      <c r="BA69" s="60">
        <f t="shared" si="66"/>
        <v>46.9</v>
      </c>
      <c r="BB69" s="60">
        <f t="shared" si="66"/>
        <v>46.9</v>
      </c>
      <c r="BC69" s="60">
        <f t="shared" si="66"/>
        <v>0</v>
      </c>
      <c r="BD69" s="60">
        <f t="shared" si="66"/>
        <v>0</v>
      </c>
      <c r="BE69" s="60">
        <f t="shared" si="66"/>
        <v>46.9</v>
      </c>
      <c r="BF69" s="60">
        <f t="shared" si="66"/>
        <v>0</v>
      </c>
      <c r="BG69" s="60">
        <f t="shared" si="66"/>
        <v>46.9</v>
      </c>
      <c r="BH69" s="60">
        <f t="shared" si="66"/>
        <v>0</v>
      </c>
      <c r="BI69" s="60">
        <f t="shared" si="66"/>
        <v>0</v>
      </c>
      <c r="BJ69" s="60">
        <f t="shared" si="66"/>
        <v>0</v>
      </c>
      <c r="BK69" s="60">
        <f t="shared" si="66"/>
        <v>0</v>
      </c>
      <c r="BL69" s="60">
        <f t="shared" si="66"/>
        <v>46.9</v>
      </c>
      <c r="BM69" s="60">
        <f t="shared" si="66"/>
        <v>0</v>
      </c>
      <c r="BN69" s="60">
        <f t="shared" si="66"/>
        <v>4.1</v>
      </c>
      <c r="BO69" s="60">
        <f t="shared" si="66"/>
        <v>0</v>
      </c>
      <c r="BP69" s="60">
        <f t="shared" si="66"/>
        <v>0</v>
      </c>
      <c r="BQ69" s="60">
        <f t="shared" si="66"/>
        <v>0</v>
      </c>
      <c r="BR69" s="60">
        <f t="shared" si="66"/>
        <v>0</v>
      </c>
      <c r="BS69" s="60">
        <f t="shared" si="66"/>
        <v>0</v>
      </c>
      <c r="BT69" s="60">
        <f t="shared" si="66"/>
        <v>0</v>
      </c>
      <c r="BU69" s="60">
        <f t="shared" si="66"/>
        <v>0</v>
      </c>
      <c r="BV69" s="60">
        <f t="shared" si="66"/>
        <v>0</v>
      </c>
      <c r="BW69" s="60">
        <f t="shared" si="66"/>
        <v>0</v>
      </c>
      <c r="BX69" s="122">
        <f t="shared" si="66"/>
        <v>4.1</v>
      </c>
      <c r="BY69" s="60">
        <f t="shared" si="66"/>
        <v>0</v>
      </c>
      <c r="BZ69" s="60">
        <f t="shared" si="66"/>
        <v>0</v>
      </c>
      <c r="CC69" s="74">
        <f t="shared" si="50"/>
        <v>7044.5</v>
      </c>
      <c r="CD69" s="74">
        <f t="shared" si="50"/>
        <v>3017</v>
      </c>
      <c r="CE69" s="74">
        <f t="shared" si="50"/>
        <v>2384.3999999999996</v>
      </c>
      <c r="CF69" s="74">
        <f aca="true" t="shared" si="67" ref="CF69:CK69">SUM(BE69,AR69,AE69,BR69)</f>
        <v>918.5</v>
      </c>
      <c r="CG69" s="60">
        <f t="shared" si="67"/>
        <v>552</v>
      </c>
      <c r="CH69" s="60">
        <f t="shared" si="67"/>
        <v>179.3</v>
      </c>
      <c r="CI69" s="60">
        <f t="shared" si="67"/>
        <v>181.7</v>
      </c>
      <c r="CJ69" s="116">
        <f t="shared" si="67"/>
        <v>37.8</v>
      </c>
      <c r="CK69" s="116">
        <f t="shared" si="67"/>
        <v>3</v>
      </c>
      <c r="CL69" s="119">
        <f>SUM(CL44:CL68)</f>
        <v>4027.5</v>
      </c>
      <c r="CM69" s="116">
        <f t="shared" si="52"/>
        <v>113.4</v>
      </c>
      <c r="CN69" s="116">
        <f t="shared" si="52"/>
        <v>844</v>
      </c>
      <c r="CO69" s="117">
        <f t="shared" si="53"/>
        <v>7044.5</v>
      </c>
      <c r="CP69" s="117">
        <f t="shared" si="54"/>
        <v>0</v>
      </c>
      <c r="CQ69" s="100"/>
      <c r="CR69" s="100"/>
      <c r="CS69" s="100"/>
      <c r="CT69" s="100"/>
      <c r="CU69" s="100"/>
      <c r="EZ69" s="123"/>
      <c r="FA69" s="124"/>
      <c r="FB69" s="178" t="s">
        <v>101</v>
      </c>
      <c r="FC69" s="179"/>
      <c r="FD69" s="123"/>
      <c r="FE69" s="123"/>
      <c r="FF69" s="123"/>
      <c r="FG69" s="123"/>
      <c r="FH69" s="123"/>
      <c r="FI69" s="123"/>
      <c r="FU69" s="180" t="s">
        <v>101</v>
      </c>
      <c r="FV69" s="181"/>
      <c r="FW69" s="174">
        <f t="shared" si="55"/>
        <v>58.57968483638934</v>
      </c>
      <c r="FX69" s="174">
        <f t="shared" si="56"/>
        <v>82.78373198949534</v>
      </c>
      <c r="FY69" s="174">
        <f t="shared" si="62"/>
        <v>57.172262048406566</v>
      </c>
      <c r="FZ69" s="174">
        <f t="shared" si="63"/>
        <v>42.82773795159344</v>
      </c>
      <c r="GA69" s="174">
        <f t="shared" si="57"/>
        <v>33.84768258925403</v>
      </c>
      <c r="GB69" s="174">
        <f t="shared" si="58"/>
        <v>29.041095890410958</v>
      </c>
      <c r="GC69" s="174">
        <f t="shared" si="65"/>
        <v>13.03854070551494</v>
      </c>
      <c r="GD69" s="175">
        <f t="shared" si="60"/>
        <v>1.4763290510327205</v>
      </c>
      <c r="GE69" s="174">
        <f t="shared" si="61"/>
        <v>33.3</v>
      </c>
      <c r="GF69" s="5"/>
      <c r="GG69" s="5"/>
      <c r="GH69" s="5"/>
    </row>
    <row r="70" spans="1:187" s="75" customFormat="1" ht="18">
      <c r="A70" s="125"/>
      <c r="B70" s="80" t="s">
        <v>103</v>
      </c>
      <c r="C70" s="61">
        <v>12752</v>
      </c>
      <c r="D70" s="126">
        <v>7583.1</v>
      </c>
      <c r="E70" s="121">
        <v>76.51953256880232</v>
      </c>
      <c r="F70" s="60">
        <v>8999.5</v>
      </c>
      <c r="G70" s="77">
        <f t="shared" si="64"/>
        <v>70.57324341279799</v>
      </c>
      <c r="H70" s="61">
        <v>2876</v>
      </c>
      <c r="I70" s="83">
        <f t="shared" si="43"/>
        <v>31.95733096283127</v>
      </c>
      <c r="J70" s="60">
        <v>2580.9</v>
      </c>
      <c r="K70" s="83">
        <f t="shared" si="44"/>
        <v>28.678259903327962</v>
      </c>
      <c r="L70" s="60">
        <v>2304.4</v>
      </c>
      <c r="M70" s="83">
        <f t="shared" si="45"/>
        <v>25.605866992610704</v>
      </c>
      <c r="N70" s="60">
        <v>413.6</v>
      </c>
      <c r="O70" s="83">
        <f t="shared" si="46"/>
        <v>4.5958108783821325</v>
      </c>
      <c r="P70" s="61">
        <v>177.5</v>
      </c>
      <c r="Q70" s="68">
        <v>83.2</v>
      </c>
      <c r="R70" s="68">
        <v>152.9</v>
      </c>
      <c r="S70" s="60">
        <v>107.8</v>
      </c>
      <c r="T70" s="83">
        <f t="shared" si="47"/>
        <v>1.1978443246847046</v>
      </c>
      <c r="U70" s="68">
        <v>25</v>
      </c>
      <c r="V70" s="83">
        <f t="shared" si="48"/>
        <v>0.27779321073392965</v>
      </c>
      <c r="W70" s="60">
        <v>6123.5</v>
      </c>
      <c r="X70" s="77">
        <f t="shared" si="49"/>
        <v>68.04266903716874</v>
      </c>
      <c r="Y70" s="127"/>
      <c r="Z70" s="60"/>
      <c r="AA70" s="61">
        <v>8582</v>
      </c>
      <c r="AB70" s="61">
        <v>2789.5</v>
      </c>
      <c r="AC70" s="61">
        <v>2530.9</v>
      </c>
      <c r="AD70" s="61">
        <v>2254.4</v>
      </c>
      <c r="AE70" s="61">
        <v>388.6</v>
      </c>
      <c r="AF70" s="61">
        <v>177.5</v>
      </c>
      <c r="AG70" s="68">
        <v>58.2</v>
      </c>
      <c r="AH70" s="68">
        <v>152.9</v>
      </c>
      <c r="AI70" s="68">
        <v>46.3</v>
      </c>
      <c r="AJ70" s="68">
        <v>0</v>
      </c>
      <c r="AK70" s="68">
        <v>5792.5</v>
      </c>
      <c r="AL70" s="68"/>
      <c r="AM70" s="68"/>
      <c r="AN70" s="60">
        <v>377.5</v>
      </c>
      <c r="AO70" s="60">
        <v>61.5</v>
      </c>
      <c r="AP70" s="60">
        <v>50</v>
      </c>
      <c r="AQ70" s="60">
        <v>50</v>
      </c>
      <c r="AR70" s="60">
        <v>0</v>
      </c>
      <c r="AS70" s="60">
        <v>0</v>
      </c>
      <c r="AT70" s="60">
        <v>0</v>
      </c>
      <c r="AU70" s="60">
        <v>0</v>
      </c>
      <c r="AV70" s="60">
        <v>61.5</v>
      </c>
      <c r="AW70" s="60">
        <v>0</v>
      </c>
      <c r="AX70" s="60">
        <v>316</v>
      </c>
      <c r="AY70" s="60"/>
      <c r="AZ70" s="60"/>
      <c r="BA70" s="60">
        <v>40</v>
      </c>
      <c r="BB70" s="60">
        <v>25</v>
      </c>
      <c r="BC70" s="60">
        <v>0</v>
      </c>
      <c r="BD70" s="60">
        <v>0</v>
      </c>
      <c r="BE70" s="61">
        <v>25</v>
      </c>
      <c r="BF70" s="60">
        <v>0</v>
      </c>
      <c r="BG70" s="60">
        <v>25</v>
      </c>
      <c r="BH70" s="60">
        <v>0</v>
      </c>
      <c r="BI70" s="60">
        <v>0</v>
      </c>
      <c r="BJ70" s="60">
        <v>0</v>
      </c>
      <c r="BK70" s="60">
        <v>15</v>
      </c>
      <c r="BL70" s="60"/>
      <c r="BM70" s="60"/>
      <c r="BN70" s="60">
        <v>0</v>
      </c>
      <c r="BO70" s="60">
        <v>0</v>
      </c>
      <c r="BP70" s="61">
        <v>0</v>
      </c>
      <c r="BW70" s="128"/>
      <c r="BX70" s="128"/>
      <c r="BY70" s="128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30"/>
      <c r="EE70" s="78"/>
      <c r="EX70" s="186" t="s">
        <v>102</v>
      </c>
      <c r="EY70" s="187"/>
      <c r="EZ70" s="83">
        <v>70.75047051442913</v>
      </c>
      <c r="FA70" s="83">
        <v>77.87654758869884</v>
      </c>
      <c r="FB70" s="182" t="s">
        <v>120</v>
      </c>
      <c r="FC70" s="182"/>
      <c r="FD70" s="83">
        <v>28.78043914388002</v>
      </c>
      <c r="FE70" s="83">
        <v>25.62707130269005</v>
      </c>
      <c r="FF70" s="83">
        <v>5.942075569989248</v>
      </c>
      <c r="FG70" s="83">
        <v>0</v>
      </c>
      <c r="FH70" s="83">
        <v>1.1948437725141594</v>
      </c>
      <c r="FU70" s="170"/>
      <c r="FV70" s="170" t="s">
        <v>103</v>
      </c>
      <c r="FW70" s="174">
        <f t="shared" si="55"/>
        <v>70.57324341279799</v>
      </c>
      <c r="FX70" s="174">
        <f t="shared" si="56"/>
        <v>76.51953256880232</v>
      </c>
      <c r="FY70" s="174">
        <f t="shared" si="62"/>
        <v>68.04266903716874</v>
      </c>
      <c r="FZ70" s="174">
        <f t="shared" si="63"/>
        <v>31.95733096283127</v>
      </c>
      <c r="GA70" s="174">
        <f t="shared" si="57"/>
        <v>28.678259903327962</v>
      </c>
      <c r="GB70" s="174">
        <f t="shared" si="58"/>
        <v>25.605866992610704</v>
      </c>
      <c r="GC70" s="174">
        <f t="shared" si="65"/>
        <v>4.5958108783821325</v>
      </c>
      <c r="GD70" s="175">
        <f t="shared" si="60"/>
        <v>0.27779321073392965</v>
      </c>
      <c r="GE70" s="174">
        <f t="shared" si="61"/>
        <v>46.3</v>
      </c>
    </row>
    <row r="71" spans="1:187" s="75" customFormat="1" ht="18">
      <c r="A71" s="131"/>
      <c r="B71" s="132" t="s">
        <v>104</v>
      </c>
      <c r="C71" s="133">
        <v>13107.6</v>
      </c>
      <c r="D71" s="126">
        <v>5294.9</v>
      </c>
      <c r="E71" s="121">
        <v>9.325086357060613</v>
      </c>
      <c r="F71" s="126">
        <v>6883.1</v>
      </c>
      <c r="G71" s="77">
        <f t="shared" si="64"/>
        <v>52.512282950349416</v>
      </c>
      <c r="H71" s="126">
        <v>1501.4</v>
      </c>
      <c r="I71" s="83">
        <f t="shared" si="43"/>
        <v>21.81284595603725</v>
      </c>
      <c r="J71" s="134">
        <v>1337.4</v>
      </c>
      <c r="K71" s="83">
        <f t="shared" si="44"/>
        <v>19.43019860237393</v>
      </c>
      <c r="L71" s="134">
        <v>1312.2</v>
      </c>
      <c r="M71" s="83">
        <f t="shared" si="45"/>
        <v>19.064084496811027</v>
      </c>
      <c r="N71" s="134">
        <v>156</v>
      </c>
      <c r="O71" s="83">
        <f t="shared" si="46"/>
        <v>2.2664206534846216</v>
      </c>
      <c r="P71" s="126">
        <v>127</v>
      </c>
      <c r="Q71" s="60">
        <v>29</v>
      </c>
      <c r="R71" s="60">
        <v>0</v>
      </c>
      <c r="S71" s="60">
        <v>75</v>
      </c>
      <c r="T71" s="83">
        <f t="shared" si="47"/>
        <v>1.089625314175299</v>
      </c>
      <c r="U71" s="60">
        <v>0</v>
      </c>
      <c r="V71" s="83">
        <f t="shared" si="48"/>
        <v>0</v>
      </c>
      <c r="W71" s="60">
        <v>5381.7</v>
      </c>
      <c r="X71" s="77">
        <f t="shared" si="49"/>
        <v>78.18715404396275</v>
      </c>
      <c r="Y71" s="61"/>
      <c r="Z71" s="134"/>
      <c r="AA71" s="126">
        <v>6505.4</v>
      </c>
      <c r="AB71" s="126">
        <v>1501.4</v>
      </c>
      <c r="AC71" s="126">
        <v>1337.4</v>
      </c>
      <c r="AD71" s="126">
        <v>1312.2</v>
      </c>
      <c r="AE71" s="126">
        <v>127</v>
      </c>
      <c r="AF71" s="135">
        <v>127</v>
      </c>
      <c r="AG71" s="60">
        <v>29</v>
      </c>
      <c r="AH71" s="60">
        <v>0</v>
      </c>
      <c r="AI71" s="60">
        <v>75</v>
      </c>
      <c r="AJ71" s="60">
        <v>0</v>
      </c>
      <c r="AK71" s="60">
        <v>5004</v>
      </c>
      <c r="AL71" s="60"/>
      <c r="AM71" s="60"/>
      <c r="AN71" s="61">
        <v>308.7</v>
      </c>
      <c r="AO71" s="61">
        <v>0</v>
      </c>
      <c r="AP71" s="61">
        <v>0</v>
      </c>
      <c r="AQ71" s="61">
        <v>0</v>
      </c>
      <c r="AR71" s="61">
        <v>0</v>
      </c>
      <c r="AS71" s="61">
        <v>0</v>
      </c>
      <c r="AT71" s="61">
        <v>0</v>
      </c>
      <c r="AU71" s="60">
        <v>0</v>
      </c>
      <c r="AV71" s="60">
        <v>0</v>
      </c>
      <c r="AW71" s="60">
        <v>0</v>
      </c>
      <c r="AX71" s="60">
        <v>308.7</v>
      </c>
      <c r="AY71" s="60"/>
      <c r="AZ71" s="60"/>
      <c r="BA71" s="60">
        <v>69</v>
      </c>
      <c r="BB71" s="60">
        <v>0</v>
      </c>
      <c r="BC71" s="60">
        <v>0</v>
      </c>
      <c r="BD71" s="60">
        <v>0</v>
      </c>
      <c r="BE71" s="61">
        <v>0</v>
      </c>
      <c r="BF71" s="60">
        <v>0</v>
      </c>
      <c r="BG71" s="60">
        <v>0</v>
      </c>
      <c r="BH71" s="60">
        <v>0</v>
      </c>
      <c r="BI71" s="60">
        <v>0</v>
      </c>
      <c r="BJ71" s="60">
        <v>0</v>
      </c>
      <c r="BK71" s="60">
        <v>69</v>
      </c>
      <c r="BL71" s="60"/>
      <c r="BM71" s="60"/>
      <c r="BN71" s="60">
        <v>0</v>
      </c>
      <c r="BO71" s="60">
        <v>0</v>
      </c>
      <c r="BP71" s="61">
        <v>0</v>
      </c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EE71" s="78"/>
      <c r="EX71" s="186" t="s">
        <v>105</v>
      </c>
      <c r="EY71" s="187"/>
      <c r="EZ71" s="83">
        <v>51.97193433000091</v>
      </c>
      <c r="FA71" s="83">
        <v>9.289979117032855</v>
      </c>
      <c r="FB71" s="182" t="s">
        <v>121</v>
      </c>
      <c r="FC71" s="182"/>
      <c r="FD71" s="83">
        <v>18.35642224771317</v>
      </c>
      <c r="FE71" s="83">
        <v>17.87258448777905</v>
      </c>
      <c r="FF71" s="83">
        <v>1.867701991235036</v>
      </c>
      <c r="FG71" s="136">
        <v>75</v>
      </c>
      <c r="FH71" s="83">
        <v>1.1029736168710844</v>
      </c>
      <c r="FU71" s="132"/>
      <c r="FV71" s="171" t="s">
        <v>104</v>
      </c>
      <c r="FW71" s="174">
        <f t="shared" si="55"/>
        <v>52.512282950349416</v>
      </c>
      <c r="FX71" s="174">
        <f t="shared" si="56"/>
        <v>9.325086357060613</v>
      </c>
      <c r="FY71" s="174">
        <f t="shared" si="62"/>
        <v>78.18715404396275</v>
      </c>
      <c r="FZ71" s="174">
        <f t="shared" si="63"/>
        <v>21.81284595603725</v>
      </c>
      <c r="GA71" s="174">
        <f t="shared" si="57"/>
        <v>19.43019860237393</v>
      </c>
      <c r="GB71" s="174">
        <f t="shared" si="58"/>
        <v>19.064084496811027</v>
      </c>
      <c r="GC71" s="174">
        <f t="shared" si="65"/>
        <v>2.2664206534846216</v>
      </c>
      <c r="GD71" s="175">
        <f t="shared" si="60"/>
        <v>0</v>
      </c>
      <c r="GE71" s="174">
        <f t="shared" si="61"/>
        <v>75</v>
      </c>
    </row>
    <row r="73" spans="2:187" ht="18">
      <c r="B73" s="4" t="s">
        <v>106</v>
      </c>
      <c r="C73" s="4"/>
      <c r="D73" s="4"/>
      <c r="E73" s="22"/>
      <c r="F73" s="4"/>
      <c r="H73" s="4"/>
      <c r="I73" s="4"/>
      <c r="J73" s="4"/>
      <c r="K73" s="4"/>
      <c r="L73" s="22"/>
      <c r="M73" s="22"/>
      <c r="N73" s="22"/>
      <c r="O73" s="22"/>
      <c r="P73" s="22"/>
      <c r="Q73" s="22"/>
      <c r="FB73" s="90" t="s">
        <v>107</v>
      </c>
      <c r="FC73" s="90"/>
      <c r="FU73" s="202" t="s">
        <v>107</v>
      </c>
      <c r="FV73" s="202"/>
      <c r="FW73" s="202"/>
      <c r="FX73" s="202"/>
      <c r="FY73" s="202"/>
      <c r="FZ73" s="202"/>
      <c r="GA73" s="203"/>
      <c r="GB73" s="202"/>
      <c r="GC73" s="202"/>
      <c r="GD73" s="148"/>
      <c r="GE73" s="22"/>
    </row>
    <row r="74" spans="158:186" ht="18">
      <c r="FB74" s="90" t="s">
        <v>108</v>
      </c>
      <c r="FC74" s="90"/>
      <c r="FU74" s="202" t="s">
        <v>108</v>
      </c>
      <c r="FV74" s="202"/>
      <c r="FW74" s="202"/>
      <c r="FX74" s="202"/>
      <c r="FY74" s="202"/>
      <c r="FZ74" s="202"/>
      <c r="GA74" s="205"/>
      <c r="GB74" s="205"/>
      <c r="GC74" s="205"/>
      <c r="GD74" s="205" t="s">
        <v>109</v>
      </c>
    </row>
    <row r="77" spans="1:187" ht="12.75" customHeight="1">
      <c r="A77" s="189" t="s">
        <v>139</v>
      </c>
      <c r="B77" s="189"/>
      <c r="C77" s="189"/>
      <c r="D77" s="189"/>
      <c r="E77" s="189"/>
      <c r="F77" s="189"/>
      <c r="G77" s="189"/>
      <c r="H77" s="75" t="s">
        <v>131</v>
      </c>
      <c r="I77" s="75"/>
      <c r="J77" s="75"/>
      <c r="L77" s="1"/>
      <c r="M77" s="1"/>
      <c r="N77" s="1"/>
      <c r="O77" s="1"/>
      <c r="P77" s="1"/>
      <c r="Q77" s="1"/>
      <c r="W77" s="137"/>
      <c r="FU77" s="185"/>
      <c r="FV77" s="185"/>
      <c r="FW77" s="185"/>
      <c r="FX77" s="185"/>
      <c r="FY77" s="185"/>
      <c r="FZ77" s="185"/>
      <c r="GA77" s="185"/>
      <c r="GB77" s="185"/>
      <c r="GC77" s="185"/>
      <c r="GD77" s="185"/>
      <c r="GE77" s="185"/>
    </row>
    <row r="78" spans="2:187" ht="18">
      <c r="B78" s="75"/>
      <c r="C78" s="75"/>
      <c r="D78" s="75"/>
      <c r="E78" s="5"/>
      <c r="F78" s="75"/>
      <c r="G78" s="75"/>
      <c r="H78" s="75"/>
      <c r="I78" s="75"/>
      <c r="J78" s="75"/>
      <c r="L78" s="1"/>
      <c r="M78" s="1"/>
      <c r="N78" s="1"/>
      <c r="O78" s="1"/>
      <c r="P78" s="1"/>
      <c r="Q78" s="1"/>
      <c r="W78" s="137"/>
      <c r="FU78" s="177" t="s">
        <v>140</v>
      </c>
      <c r="FV78" s="177"/>
      <c r="FW78" s="177"/>
      <c r="FX78" s="177"/>
      <c r="FY78" s="177"/>
      <c r="FZ78" s="177"/>
      <c r="GA78" s="177"/>
      <c r="GB78" s="177"/>
      <c r="GC78" s="177"/>
      <c r="GD78" s="177"/>
      <c r="GE78" s="177"/>
    </row>
    <row r="79" spans="1:188" ht="18">
      <c r="A79" s="6" t="s">
        <v>13</v>
      </c>
      <c r="B79" s="6"/>
      <c r="C79" s="93" t="s">
        <v>122</v>
      </c>
      <c r="D79" s="26" t="s">
        <v>22</v>
      </c>
      <c r="E79" s="26" t="s">
        <v>123</v>
      </c>
      <c r="F79" s="28" t="s">
        <v>17</v>
      </c>
      <c r="G79" s="26" t="s">
        <v>16</v>
      </c>
      <c r="H79" s="13" t="s">
        <v>18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9"/>
      <c r="T79" s="19"/>
      <c r="U79" s="44"/>
      <c r="V79" s="94"/>
      <c r="W79" s="33" t="s">
        <v>124</v>
      </c>
      <c r="X79" s="26" t="s">
        <v>16</v>
      </c>
      <c r="Y79" s="26"/>
      <c r="Z79" s="26"/>
      <c r="AA79" s="137"/>
      <c r="FB79" s="6" t="s">
        <v>13</v>
      </c>
      <c r="FC79" s="6"/>
      <c r="FU79" s="149" t="s">
        <v>13</v>
      </c>
      <c r="FV79" s="149"/>
      <c r="FW79" s="150" t="s">
        <v>21</v>
      </c>
      <c r="FX79" s="150" t="s">
        <v>22</v>
      </c>
      <c r="FY79" s="150" t="s">
        <v>23</v>
      </c>
      <c r="FZ79" s="151" t="s">
        <v>24</v>
      </c>
      <c r="GA79" s="152"/>
      <c r="GB79" s="152"/>
      <c r="GC79" s="152"/>
      <c r="GD79" s="152"/>
      <c r="GE79" s="172"/>
      <c r="GF79" s="26"/>
    </row>
    <row r="80" spans="1:188" ht="18">
      <c r="A80" s="24"/>
      <c r="B80" s="38" t="s">
        <v>27</v>
      </c>
      <c r="C80" s="22" t="s">
        <v>125</v>
      </c>
      <c r="D80" s="38" t="s">
        <v>29</v>
      </c>
      <c r="E80" s="38" t="s">
        <v>15</v>
      </c>
      <c r="F80" s="34" t="s">
        <v>30</v>
      </c>
      <c r="G80" s="38" t="s">
        <v>31</v>
      </c>
      <c r="H80" s="28" t="s">
        <v>32</v>
      </c>
      <c r="I80" s="26" t="s">
        <v>16</v>
      </c>
      <c r="J80" s="26" t="s">
        <v>33</v>
      </c>
      <c r="K80" s="26" t="s">
        <v>16</v>
      </c>
      <c r="L80" s="26" t="s">
        <v>34</v>
      </c>
      <c r="M80" s="26" t="s">
        <v>16</v>
      </c>
      <c r="N80" s="26" t="s">
        <v>35</v>
      </c>
      <c r="O80" s="26" t="s">
        <v>16</v>
      </c>
      <c r="P80" s="42"/>
      <c r="Q80" s="42" t="s">
        <v>36</v>
      </c>
      <c r="R80" s="93"/>
      <c r="S80" s="33" t="s">
        <v>37</v>
      </c>
      <c r="T80" s="33" t="s">
        <v>16</v>
      </c>
      <c r="U80" s="33" t="s">
        <v>126</v>
      </c>
      <c r="V80" s="26" t="s">
        <v>16</v>
      </c>
      <c r="W80" s="27" t="s">
        <v>127</v>
      </c>
      <c r="X80" s="38" t="s">
        <v>128</v>
      </c>
      <c r="Y80" s="38"/>
      <c r="Z80" s="38"/>
      <c r="AA80" s="137"/>
      <c r="FB80" s="24" t="s">
        <v>42</v>
      </c>
      <c r="FC80" s="24" t="s">
        <v>43</v>
      </c>
      <c r="FU80" s="153" t="s">
        <v>42</v>
      </c>
      <c r="FV80" s="153" t="s">
        <v>43</v>
      </c>
      <c r="FW80" s="154" t="s">
        <v>48</v>
      </c>
      <c r="FX80" s="154" t="s">
        <v>49</v>
      </c>
      <c r="FY80" s="154" t="s">
        <v>50</v>
      </c>
      <c r="FZ80" s="154" t="s">
        <v>46</v>
      </c>
      <c r="GA80" s="155" t="s">
        <v>44</v>
      </c>
      <c r="GB80" s="156"/>
      <c r="GC80" s="157" t="s">
        <v>51</v>
      </c>
      <c r="GD80" s="158" t="s">
        <v>52</v>
      </c>
      <c r="GE80" s="157" t="s">
        <v>53</v>
      </c>
      <c r="GF80" s="24" t="s">
        <v>55</v>
      </c>
    </row>
    <row r="81" spans="1:188" ht="18">
      <c r="A81" s="46"/>
      <c r="B81" s="48" t="s">
        <v>56</v>
      </c>
      <c r="C81" s="31" t="s">
        <v>0</v>
      </c>
      <c r="D81" s="48" t="s">
        <v>0</v>
      </c>
      <c r="E81" s="48" t="s">
        <v>58</v>
      </c>
      <c r="F81" s="49" t="s">
        <v>32</v>
      </c>
      <c r="G81" s="50" t="s">
        <v>59</v>
      </c>
      <c r="H81" s="49"/>
      <c r="I81" s="48"/>
      <c r="J81" s="48" t="s">
        <v>60</v>
      </c>
      <c r="K81" s="48"/>
      <c r="L81" s="48" t="s">
        <v>61</v>
      </c>
      <c r="M81" s="48"/>
      <c r="N81" s="48" t="s">
        <v>62</v>
      </c>
      <c r="O81" s="48"/>
      <c r="P81" s="49" t="s">
        <v>63</v>
      </c>
      <c r="Q81" s="50" t="s">
        <v>64</v>
      </c>
      <c r="R81" s="52" t="s">
        <v>69</v>
      </c>
      <c r="S81" s="31" t="s">
        <v>66</v>
      </c>
      <c r="T81" s="50"/>
      <c r="U81" s="50" t="s">
        <v>67</v>
      </c>
      <c r="V81" s="48"/>
      <c r="W81" s="50"/>
      <c r="X81" s="48" t="s">
        <v>129</v>
      </c>
      <c r="Y81" s="48" t="s">
        <v>40</v>
      </c>
      <c r="Z81" s="48" t="s">
        <v>41</v>
      </c>
      <c r="AA81" s="137"/>
      <c r="FB81" s="46"/>
      <c r="FC81" s="46" t="s">
        <v>70</v>
      </c>
      <c r="FT81" s="1" t="s">
        <v>132</v>
      </c>
      <c r="FU81" s="160"/>
      <c r="FV81" s="160" t="s">
        <v>70</v>
      </c>
      <c r="FW81" s="161" t="s">
        <v>16</v>
      </c>
      <c r="FX81" s="161" t="s">
        <v>16</v>
      </c>
      <c r="FY81" s="161" t="s">
        <v>72</v>
      </c>
      <c r="FZ81" s="160"/>
      <c r="GA81" s="162" t="s">
        <v>32</v>
      </c>
      <c r="GB81" s="162" t="s">
        <v>119</v>
      </c>
      <c r="GC81" s="161" t="s">
        <v>74</v>
      </c>
      <c r="GD81" s="163" t="s">
        <v>38</v>
      </c>
      <c r="GE81" s="173" t="s">
        <v>75</v>
      </c>
      <c r="GF81" s="46" t="s">
        <v>133</v>
      </c>
    </row>
    <row r="82" spans="1:188" ht="18">
      <c r="A82" s="46">
        <v>1</v>
      </c>
      <c r="B82" s="46" t="s">
        <v>76</v>
      </c>
      <c r="C82" s="49">
        <v>22</v>
      </c>
      <c r="D82" s="53">
        <v>7.8</v>
      </c>
      <c r="E82" s="55">
        <f aca="true" t="shared" si="68" ref="E82:E109">(D82*100)/F82</f>
        <v>74.28571428571429</v>
      </c>
      <c r="F82" s="110">
        <v>10.5</v>
      </c>
      <c r="G82" s="111">
        <f aca="true" t="shared" si="69" ref="G82:G109">SUM(F82/C82)*100</f>
        <v>47.72727272727273</v>
      </c>
      <c r="H82" s="112">
        <v>5.9</v>
      </c>
      <c r="I82" s="57">
        <f aca="true" t="shared" si="70" ref="I82:I109">SUM(H82/F82)*100</f>
        <v>56.19047619047619</v>
      </c>
      <c r="J82" s="56">
        <v>5.9</v>
      </c>
      <c r="K82" s="57">
        <f aca="true" t="shared" si="71" ref="K82:K109">SUM(J82/F82)*100</f>
        <v>56.19047619047619</v>
      </c>
      <c r="L82" s="56">
        <v>5.9</v>
      </c>
      <c r="M82" s="57">
        <f aca="true" t="shared" si="72" ref="M82:M109">SUM(L82/F82)*100</f>
        <v>56.19047619047619</v>
      </c>
      <c r="N82" s="56"/>
      <c r="O82" s="57">
        <f aca="true" t="shared" si="73" ref="O82:O109">SUM(N82/F82)*100</f>
        <v>0</v>
      </c>
      <c r="P82" s="54"/>
      <c r="Q82" s="54"/>
      <c r="R82" s="56"/>
      <c r="S82" s="56"/>
      <c r="T82" s="57">
        <f aca="true" t="shared" si="74" ref="T82:T109">SUM(S82/F82)*100</f>
        <v>0</v>
      </c>
      <c r="U82" s="56"/>
      <c r="V82" s="57">
        <f aca="true" t="shared" si="75" ref="V82:V106">SUM(U82/F82)*100</f>
        <v>0</v>
      </c>
      <c r="W82" s="56">
        <v>4.6</v>
      </c>
      <c r="X82" s="55">
        <f aca="true" t="shared" si="76" ref="X82:X109">SUM(W82/F82)*100</f>
        <v>43.8095238095238</v>
      </c>
      <c r="Y82" s="54">
        <v>0</v>
      </c>
      <c r="Z82" s="54">
        <v>0</v>
      </c>
      <c r="AA82" s="137">
        <f>SUM((W82,H82))</f>
        <v>10.5</v>
      </c>
      <c r="EZ82" s="91"/>
      <c r="FA82" s="118"/>
      <c r="FB82" s="46">
        <v>1</v>
      </c>
      <c r="FC82" s="46" t="s">
        <v>76</v>
      </c>
      <c r="FD82" s="91"/>
      <c r="FE82" s="91"/>
      <c r="FF82" s="91"/>
      <c r="FG82" s="91"/>
      <c r="FH82" s="91"/>
      <c r="FI82" s="91"/>
      <c r="FT82" s="55">
        <v>46</v>
      </c>
      <c r="FU82" s="160">
        <v>1</v>
      </c>
      <c r="FV82" s="160" t="s">
        <v>76</v>
      </c>
      <c r="FW82" s="165">
        <f aca="true" t="shared" si="77" ref="FW82:FW109">G82</f>
        <v>47.72727272727273</v>
      </c>
      <c r="FX82" s="165">
        <f aca="true" t="shared" si="78" ref="FX82:FX109">E82</f>
        <v>74.28571428571429</v>
      </c>
      <c r="FY82" s="165">
        <f aca="true" t="shared" si="79" ref="FY82:FY109">X82</f>
        <v>43.8095238095238</v>
      </c>
      <c r="FZ82" s="165">
        <f aca="true" t="shared" si="80" ref="FZ82:FZ109">I82</f>
        <v>56.19047619047619</v>
      </c>
      <c r="GA82" s="165">
        <f aca="true" t="shared" si="81" ref="GA82:GA109">K82</f>
        <v>56.19047619047619</v>
      </c>
      <c r="GB82" s="165">
        <f aca="true" t="shared" si="82" ref="GB82:GB109">M82</f>
        <v>56.19047619047619</v>
      </c>
      <c r="GC82" s="165">
        <f aca="true" t="shared" si="83" ref="GC82:GC109">O82</f>
        <v>0</v>
      </c>
      <c r="GD82" s="165">
        <f aca="true" t="shared" si="84" ref="GD82:GD109">V82</f>
        <v>0</v>
      </c>
      <c r="GE82" s="165">
        <f aca="true" t="shared" si="85" ref="GE82:GE109">T82</f>
        <v>0</v>
      </c>
      <c r="GF82" s="55">
        <f aca="true" t="shared" si="86" ref="GF82:GF107">FY82-FT82</f>
        <v>-2.190476190476197</v>
      </c>
    </row>
    <row r="83" spans="1:188" ht="18">
      <c r="A83" s="53">
        <v>2</v>
      </c>
      <c r="B83" s="53" t="s">
        <v>77</v>
      </c>
      <c r="C83" s="43">
        <v>19</v>
      </c>
      <c r="D83" s="53">
        <v>1.2</v>
      </c>
      <c r="E83" s="55">
        <f t="shared" si="68"/>
        <v>12.76595744680851</v>
      </c>
      <c r="F83" s="112">
        <v>9.4</v>
      </c>
      <c r="G83" s="111">
        <f t="shared" si="69"/>
        <v>49.47368421052632</v>
      </c>
      <c r="H83" s="112">
        <v>9.4</v>
      </c>
      <c r="I83" s="57">
        <f t="shared" si="70"/>
        <v>100</v>
      </c>
      <c r="J83" s="54">
        <v>9.4</v>
      </c>
      <c r="K83" s="57">
        <f t="shared" si="71"/>
        <v>100</v>
      </c>
      <c r="L83" s="54">
        <v>9.4</v>
      </c>
      <c r="M83" s="57">
        <f t="shared" si="72"/>
        <v>100</v>
      </c>
      <c r="N83" s="54">
        <v>2</v>
      </c>
      <c r="O83" s="57">
        <f t="shared" si="73"/>
        <v>21.27659574468085</v>
      </c>
      <c r="P83" s="54">
        <v>2</v>
      </c>
      <c r="Q83" s="54"/>
      <c r="R83" s="54"/>
      <c r="S83" s="54"/>
      <c r="T83" s="57">
        <f t="shared" si="74"/>
        <v>0</v>
      </c>
      <c r="U83" s="54"/>
      <c r="V83" s="57">
        <f t="shared" si="75"/>
        <v>0</v>
      </c>
      <c r="W83" s="54">
        <v>0</v>
      </c>
      <c r="X83" s="55">
        <f t="shared" si="76"/>
        <v>0</v>
      </c>
      <c r="Y83" s="54">
        <v>0</v>
      </c>
      <c r="Z83" s="54">
        <v>0</v>
      </c>
      <c r="AA83" s="137">
        <f>SUM((W83,H83))</f>
        <v>9.4</v>
      </c>
      <c r="EZ83" s="91"/>
      <c r="FA83" s="118"/>
      <c r="FB83" s="53">
        <v>2</v>
      </c>
      <c r="FC83" s="53" t="s">
        <v>77</v>
      </c>
      <c r="FD83" s="91"/>
      <c r="FE83" s="91"/>
      <c r="FF83" s="91"/>
      <c r="FG83" s="91"/>
      <c r="FH83" s="91"/>
      <c r="FI83" s="91"/>
      <c r="FT83" s="55">
        <v>0</v>
      </c>
      <c r="FU83" s="168">
        <v>2</v>
      </c>
      <c r="FV83" s="168" t="s">
        <v>77</v>
      </c>
      <c r="FW83" s="165">
        <f t="shared" si="77"/>
        <v>49.47368421052632</v>
      </c>
      <c r="FX83" s="165">
        <f t="shared" si="78"/>
        <v>12.76595744680851</v>
      </c>
      <c r="FY83" s="165">
        <f t="shared" si="79"/>
        <v>0</v>
      </c>
      <c r="FZ83" s="165">
        <f t="shared" si="80"/>
        <v>100</v>
      </c>
      <c r="GA83" s="165">
        <f t="shared" si="81"/>
        <v>100</v>
      </c>
      <c r="GB83" s="165">
        <f t="shared" si="82"/>
        <v>100</v>
      </c>
      <c r="GC83" s="165">
        <f t="shared" si="83"/>
        <v>21.27659574468085</v>
      </c>
      <c r="GD83" s="165">
        <f t="shared" si="84"/>
        <v>0</v>
      </c>
      <c r="GE83" s="165">
        <f t="shared" si="85"/>
        <v>0</v>
      </c>
      <c r="GF83" s="55">
        <f t="shared" si="86"/>
        <v>0</v>
      </c>
    </row>
    <row r="84" spans="1:188" ht="18">
      <c r="A84" s="53">
        <v>3</v>
      </c>
      <c r="B84" s="53" t="s">
        <v>78</v>
      </c>
      <c r="C84" s="43">
        <v>15.4</v>
      </c>
      <c r="D84" s="53">
        <v>0</v>
      </c>
      <c r="E84" s="55">
        <f t="shared" si="68"/>
        <v>0</v>
      </c>
      <c r="F84" s="112">
        <v>7.6</v>
      </c>
      <c r="G84" s="111">
        <f t="shared" si="69"/>
        <v>49.35064935064935</v>
      </c>
      <c r="H84" s="112">
        <v>6.6</v>
      </c>
      <c r="I84" s="57">
        <f t="shared" si="70"/>
        <v>86.8421052631579</v>
      </c>
      <c r="J84" s="54">
        <v>6.6</v>
      </c>
      <c r="K84" s="57">
        <f t="shared" si="71"/>
        <v>86.8421052631579</v>
      </c>
      <c r="L84" s="54">
        <v>2</v>
      </c>
      <c r="M84" s="57">
        <f t="shared" si="72"/>
        <v>26.31578947368421</v>
      </c>
      <c r="N84" s="54"/>
      <c r="O84" s="57">
        <f t="shared" si="73"/>
        <v>0</v>
      </c>
      <c r="P84" s="54"/>
      <c r="Q84" s="54"/>
      <c r="R84" s="54"/>
      <c r="S84" s="54"/>
      <c r="T84" s="57">
        <f t="shared" si="74"/>
        <v>0</v>
      </c>
      <c r="U84" s="54"/>
      <c r="V84" s="57">
        <f t="shared" si="75"/>
        <v>0</v>
      </c>
      <c r="W84" s="54">
        <v>1</v>
      </c>
      <c r="X84" s="55">
        <f t="shared" si="76"/>
        <v>13.157894736842104</v>
      </c>
      <c r="Y84" s="54">
        <v>0</v>
      </c>
      <c r="Z84" s="54">
        <v>0</v>
      </c>
      <c r="AA84" s="137">
        <f>SUM((W84,H84))</f>
        <v>7.6</v>
      </c>
      <c r="EZ84" s="91"/>
      <c r="FA84" s="118"/>
      <c r="FB84" s="53">
        <v>3</v>
      </c>
      <c r="FC84" s="53" t="s">
        <v>78</v>
      </c>
      <c r="FD84" s="91"/>
      <c r="FE84" s="91"/>
      <c r="FF84" s="91"/>
      <c r="FG84" s="91"/>
      <c r="FH84" s="91"/>
      <c r="FI84" s="91"/>
      <c r="FT84" s="55">
        <v>0</v>
      </c>
      <c r="FU84" s="168">
        <v>3</v>
      </c>
      <c r="FV84" s="168" t="s">
        <v>78</v>
      </c>
      <c r="FW84" s="165">
        <f t="shared" si="77"/>
        <v>49.35064935064935</v>
      </c>
      <c r="FX84" s="165">
        <f t="shared" si="78"/>
        <v>0</v>
      </c>
      <c r="FY84" s="165">
        <f t="shared" si="79"/>
        <v>13.157894736842104</v>
      </c>
      <c r="FZ84" s="165">
        <f t="shared" si="80"/>
        <v>86.8421052631579</v>
      </c>
      <c r="GA84" s="165">
        <f t="shared" si="81"/>
        <v>86.8421052631579</v>
      </c>
      <c r="GB84" s="165">
        <f t="shared" si="82"/>
        <v>26.31578947368421</v>
      </c>
      <c r="GC84" s="165">
        <f t="shared" si="83"/>
        <v>0</v>
      </c>
      <c r="GD84" s="165">
        <f t="shared" si="84"/>
        <v>0</v>
      </c>
      <c r="GE84" s="165">
        <f t="shared" si="85"/>
        <v>0</v>
      </c>
      <c r="GF84" s="55">
        <f t="shared" si="86"/>
        <v>13.157894736842104</v>
      </c>
    </row>
    <row r="85" spans="1:188" ht="18">
      <c r="A85" s="53">
        <v>4</v>
      </c>
      <c r="B85" s="53" t="s">
        <v>79</v>
      </c>
      <c r="C85" s="43">
        <v>91.6</v>
      </c>
      <c r="D85" s="53">
        <v>9.8</v>
      </c>
      <c r="E85" s="55">
        <f t="shared" si="68"/>
        <v>24.25742574257426</v>
      </c>
      <c r="F85" s="112">
        <v>40.4</v>
      </c>
      <c r="G85" s="111">
        <f t="shared" si="69"/>
        <v>44.104803493449786</v>
      </c>
      <c r="H85" s="112">
        <v>29.5</v>
      </c>
      <c r="I85" s="57">
        <f t="shared" si="70"/>
        <v>73.01980198019803</v>
      </c>
      <c r="J85" s="54">
        <v>29.5</v>
      </c>
      <c r="K85" s="57">
        <f t="shared" si="71"/>
        <v>73.01980198019803</v>
      </c>
      <c r="L85" s="54">
        <v>29.5</v>
      </c>
      <c r="M85" s="57">
        <f t="shared" si="72"/>
        <v>73.01980198019803</v>
      </c>
      <c r="N85" s="54">
        <v>1</v>
      </c>
      <c r="O85" s="57">
        <f t="shared" si="73"/>
        <v>2.4752475247524752</v>
      </c>
      <c r="P85" s="54"/>
      <c r="Q85" s="54"/>
      <c r="R85" s="54">
        <v>0.6</v>
      </c>
      <c r="S85" s="54"/>
      <c r="T85" s="57">
        <f t="shared" si="74"/>
        <v>0</v>
      </c>
      <c r="U85" s="54"/>
      <c r="V85" s="57">
        <f t="shared" si="75"/>
        <v>0</v>
      </c>
      <c r="W85" s="54">
        <v>10.9</v>
      </c>
      <c r="X85" s="55">
        <f t="shared" si="76"/>
        <v>26.980198019801982</v>
      </c>
      <c r="Y85" s="54">
        <v>0</v>
      </c>
      <c r="Z85" s="54">
        <v>0</v>
      </c>
      <c r="AA85" s="137">
        <f>SUM((W85,H85))</f>
        <v>40.4</v>
      </c>
      <c r="EZ85" s="91"/>
      <c r="FA85" s="118"/>
      <c r="FB85" s="53">
        <v>4</v>
      </c>
      <c r="FC85" s="53" t="s">
        <v>79</v>
      </c>
      <c r="FD85" s="91"/>
      <c r="FE85" s="91"/>
      <c r="FF85" s="91"/>
      <c r="FG85" s="91"/>
      <c r="FH85" s="91"/>
      <c r="FI85" s="91"/>
      <c r="FT85" s="55">
        <v>28.70967741935484</v>
      </c>
      <c r="FU85" s="168">
        <v>4</v>
      </c>
      <c r="FV85" s="168" t="s">
        <v>79</v>
      </c>
      <c r="FW85" s="165">
        <f t="shared" si="77"/>
        <v>44.104803493449786</v>
      </c>
      <c r="FX85" s="165">
        <f t="shared" si="78"/>
        <v>24.25742574257426</v>
      </c>
      <c r="FY85" s="165">
        <f t="shared" si="79"/>
        <v>26.980198019801982</v>
      </c>
      <c r="FZ85" s="165">
        <f t="shared" si="80"/>
        <v>73.01980198019803</v>
      </c>
      <c r="GA85" s="165">
        <f t="shared" si="81"/>
        <v>73.01980198019803</v>
      </c>
      <c r="GB85" s="165">
        <f t="shared" si="82"/>
        <v>73.01980198019803</v>
      </c>
      <c r="GC85" s="165">
        <f t="shared" si="83"/>
        <v>2.4752475247524752</v>
      </c>
      <c r="GD85" s="165">
        <f t="shared" si="84"/>
        <v>0</v>
      </c>
      <c r="GE85" s="165">
        <f t="shared" si="85"/>
        <v>0</v>
      </c>
      <c r="GF85" s="55">
        <f t="shared" si="86"/>
        <v>-1.729479399552858</v>
      </c>
    </row>
    <row r="86" spans="1:188" ht="18">
      <c r="A86" s="53">
        <v>5</v>
      </c>
      <c r="B86" s="53" t="s">
        <v>80</v>
      </c>
      <c r="C86" s="43">
        <v>10.2</v>
      </c>
      <c r="D86" s="53">
        <v>0</v>
      </c>
      <c r="E86" s="55">
        <f t="shared" si="68"/>
        <v>0</v>
      </c>
      <c r="F86" s="112">
        <v>5.3</v>
      </c>
      <c r="G86" s="111">
        <f t="shared" si="69"/>
        <v>51.9607843137255</v>
      </c>
      <c r="H86" s="112">
        <v>2</v>
      </c>
      <c r="I86" s="57">
        <f t="shared" si="70"/>
        <v>37.735849056603776</v>
      </c>
      <c r="J86" s="54">
        <v>2</v>
      </c>
      <c r="K86" s="57">
        <f t="shared" si="71"/>
        <v>37.735849056603776</v>
      </c>
      <c r="L86" s="54">
        <v>2</v>
      </c>
      <c r="M86" s="57">
        <f t="shared" si="72"/>
        <v>37.735849056603776</v>
      </c>
      <c r="N86" s="54"/>
      <c r="O86" s="57">
        <f t="shared" si="73"/>
        <v>0</v>
      </c>
      <c r="P86" s="54"/>
      <c r="Q86" s="54"/>
      <c r="R86" s="54"/>
      <c r="S86" s="54"/>
      <c r="T86" s="57">
        <f t="shared" si="74"/>
        <v>0</v>
      </c>
      <c r="U86" s="54"/>
      <c r="V86" s="57">
        <f t="shared" si="75"/>
        <v>0</v>
      </c>
      <c r="W86" s="54">
        <v>3.3</v>
      </c>
      <c r="X86" s="55">
        <f t="shared" si="76"/>
        <v>62.264150943396224</v>
      </c>
      <c r="Y86" s="54"/>
      <c r="Z86" s="54"/>
      <c r="AA86" s="137">
        <f>SUM((W86,H86))</f>
        <v>5.3</v>
      </c>
      <c r="EZ86" s="91"/>
      <c r="FA86" s="118"/>
      <c r="FB86" s="53">
        <v>5</v>
      </c>
      <c r="FC86" s="53" t="s">
        <v>80</v>
      </c>
      <c r="FD86" s="91"/>
      <c r="FE86" s="91"/>
      <c r="FF86" s="91"/>
      <c r="FG86" s="91"/>
      <c r="FH86" s="91"/>
      <c r="FI86" s="91"/>
      <c r="FT86" s="55">
        <v>62.264150943396224</v>
      </c>
      <c r="FU86" s="168">
        <v>5</v>
      </c>
      <c r="FV86" s="168" t="s">
        <v>80</v>
      </c>
      <c r="FW86" s="165">
        <f t="shared" si="77"/>
        <v>51.9607843137255</v>
      </c>
      <c r="FX86" s="165">
        <f t="shared" si="78"/>
        <v>0</v>
      </c>
      <c r="FY86" s="165">
        <f t="shared" si="79"/>
        <v>62.264150943396224</v>
      </c>
      <c r="FZ86" s="165">
        <f t="shared" si="80"/>
        <v>37.735849056603776</v>
      </c>
      <c r="GA86" s="165">
        <f t="shared" si="81"/>
        <v>37.735849056603776</v>
      </c>
      <c r="GB86" s="165">
        <f t="shared" si="82"/>
        <v>37.735849056603776</v>
      </c>
      <c r="GC86" s="165">
        <f t="shared" si="83"/>
        <v>0</v>
      </c>
      <c r="GD86" s="165">
        <f t="shared" si="84"/>
        <v>0</v>
      </c>
      <c r="GE86" s="165">
        <f t="shared" si="85"/>
        <v>0</v>
      </c>
      <c r="GF86" s="55">
        <f t="shared" si="86"/>
        <v>0</v>
      </c>
    </row>
    <row r="87" spans="1:188" ht="18">
      <c r="A87" s="53">
        <v>6</v>
      </c>
      <c r="B87" s="53" t="s">
        <v>81</v>
      </c>
      <c r="C87" s="43">
        <v>67.5</v>
      </c>
      <c r="D87" s="53">
        <v>6.1</v>
      </c>
      <c r="E87" s="55">
        <f t="shared" si="68"/>
        <v>23.0188679245283</v>
      </c>
      <c r="F87" s="112">
        <v>26.5</v>
      </c>
      <c r="G87" s="111">
        <f t="shared" si="69"/>
        <v>39.25925925925926</v>
      </c>
      <c r="H87" s="112">
        <v>25.9</v>
      </c>
      <c r="I87" s="57">
        <f t="shared" si="70"/>
        <v>97.73584905660377</v>
      </c>
      <c r="J87" s="54">
        <v>25.9</v>
      </c>
      <c r="K87" s="57">
        <f t="shared" si="71"/>
        <v>97.73584905660377</v>
      </c>
      <c r="L87" s="54">
        <v>25.9</v>
      </c>
      <c r="M87" s="57">
        <f t="shared" si="72"/>
        <v>97.73584905660377</v>
      </c>
      <c r="N87" s="54">
        <v>1.2</v>
      </c>
      <c r="O87" s="57">
        <f t="shared" si="73"/>
        <v>4.528301886792453</v>
      </c>
      <c r="P87" s="54"/>
      <c r="Q87" s="54">
        <v>1.2</v>
      </c>
      <c r="R87" s="54"/>
      <c r="S87" s="54"/>
      <c r="T87" s="57">
        <f t="shared" si="74"/>
        <v>0</v>
      </c>
      <c r="U87" s="54"/>
      <c r="V87" s="57">
        <f t="shared" si="75"/>
        <v>0</v>
      </c>
      <c r="W87" s="54">
        <v>0.6</v>
      </c>
      <c r="X87" s="55">
        <f t="shared" si="76"/>
        <v>2.2641509433962264</v>
      </c>
      <c r="Y87" s="54">
        <v>0</v>
      </c>
      <c r="Z87" s="54">
        <v>0</v>
      </c>
      <c r="AA87" s="137">
        <f>SUM((W87,H87))</f>
        <v>26.5</v>
      </c>
      <c r="EZ87" s="91"/>
      <c r="FA87" s="118"/>
      <c r="FB87" s="53">
        <v>6</v>
      </c>
      <c r="FC87" s="53" t="s">
        <v>81</v>
      </c>
      <c r="FD87" s="91"/>
      <c r="FE87" s="91"/>
      <c r="FF87" s="91"/>
      <c r="FG87" s="91"/>
      <c r="FH87" s="91"/>
      <c r="FI87" s="91"/>
      <c r="FT87" s="55">
        <v>0</v>
      </c>
      <c r="FU87" s="168">
        <v>6</v>
      </c>
      <c r="FV87" s="168" t="s">
        <v>81</v>
      </c>
      <c r="FW87" s="165">
        <f t="shared" si="77"/>
        <v>39.25925925925926</v>
      </c>
      <c r="FX87" s="165">
        <f t="shared" si="78"/>
        <v>23.0188679245283</v>
      </c>
      <c r="FY87" s="165">
        <f t="shared" si="79"/>
        <v>2.2641509433962264</v>
      </c>
      <c r="FZ87" s="165">
        <f t="shared" si="80"/>
        <v>97.73584905660377</v>
      </c>
      <c r="GA87" s="165">
        <f t="shared" si="81"/>
        <v>97.73584905660377</v>
      </c>
      <c r="GB87" s="165">
        <f t="shared" si="82"/>
        <v>97.73584905660377</v>
      </c>
      <c r="GC87" s="165">
        <f t="shared" si="83"/>
        <v>4.528301886792453</v>
      </c>
      <c r="GD87" s="165">
        <f t="shared" si="84"/>
        <v>0</v>
      </c>
      <c r="GE87" s="165">
        <f t="shared" si="85"/>
        <v>0</v>
      </c>
      <c r="GF87" s="55">
        <f t="shared" si="86"/>
        <v>2.2641509433962264</v>
      </c>
    </row>
    <row r="88" spans="1:188" ht="18">
      <c r="A88" s="53">
        <v>7</v>
      </c>
      <c r="B88" s="53" t="s">
        <v>82</v>
      </c>
      <c r="C88" s="43">
        <v>47.4</v>
      </c>
      <c r="D88" s="53">
        <v>0</v>
      </c>
      <c r="E88" s="55">
        <f t="shared" si="68"/>
        <v>0</v>
      </c>
      <c r="F88" s="112">
        <v>35.6</v>
      </c>
      <c r="G88" s="111">
        <f t="shared" si="69"/>
        <v>75.10548523206751</v>
      </c>
      <c r="H88" s="112">
        <v>25.2</v>
      </c>
      <c r="I88" s="57">
        <f t="shared" si="70"/>
        <v>70.78651685393258</v>
      </c>
      <c r="J88" s="54">
        <v>21.2</v>
      </c>
      <c r="K88" s="57">
        <f t="shared" si="71"/>
        <v>59.55056179775281</v>
      </c>
      <c r="L88" s="54">
        <v>21.2</v>
      </c>
      <c r="M88" s="57">
        <f t="shared" si="72"/>
        <v>59.55056179775281</v>
      </c>
      <c r="N88" s="54">
        <v>8.5</v>
      </c>
      <c r="O88" s="57">
        <f t="shared" si="73"/>
        <v>23.876404494382022</v>
      </c>
      <c r="P88" s="54">
        <v>5.1</v>
      </c>
      <c r="Q88" s="54"/>
      <c r="R88" s="54">
        <v>3.4</v>
      </c>
      <c r="S88" s="54">
        <v>2.3</v>
      </c>
      <c r="T88" s="57">
        <f t="shared" si="74"/>
        <v>6.4606741573033695</v>
      </c>
      <c r="U88" s="54"/>
      <c r="V88" s="57">
        <f t="shared" si="75"/>
        <v>0</v>
      </c>
      <c r="W88" s="54">
        <v>10.4</v>
      </c>
      <c r="X88" s="55">
        <f t="shared" si="76"/>
        <v>29.213483146067414</v>
      </c>
      <c r="Y88" s="54">
        <v>0</v>
      </c>
      <c r="Z88" s="54">
        <v>0</v>
      </c>
      <c r="AA88" s="137">
        <f>SUM((W88,H88))</f>
        <v>35.6</v>
      </c>
      <c r="EZ88" s="91"/>
      <c r="FA88" s="118"/>
      <c r="FB88" s="53">
        <v>7</v>
      </c>
      <c r="FC88" s="53" t="s">
        <v>82</v>
      </c>
      <c r="FD88" s="91"/>
      <c r="FE88" s="91"/>
      <c r="FF88" s="91"/>
      <c r="FG88" s="91"/>
      <c r="FH88" s="91"/>
      <c r="FI88" s="91"/>
      <c r="FT88" s="55">
        <v>17.760617760617762</v>
      </c>
      <c r="FU88" s="168">
        <v>7</v>
      </c>
      <c r="FV88" s="168" t="s">
        <v>82</v>
      </c>
      <c r="FW88" s="165">
        <f t="shared" si="77"/>
        <v>75.10548523206751</v>
      </c>
      <c r="FX88" s="165">
        <f t="shared" si="78"/>
        <v>0</v>
      </c>
      <c r="FY88" s="165">
        <f t="shared" si="79"/>
        <v>29.213483146067414</v>
      </c>
      <c r="FZ88" s="165">
        <f t="shared" si="80"/>
        <v>70.78651685393258</v>
      </c>
      <c r="GA88" s="165">
        <f t="shared" si="81"/>
        <v>59.55056179775281</v>
      </c>
      <c r="GB88" s="165">
        <f t="shared" si="82"/>
        <v>59.55056179775281</v>
      </c>
      <c r="GC88" s="165">
        <f t="shared" si="83"/>
        <v>23.876404494382022</v>
      </c>
      <c r="GD88" s="165">
        <f t="shared" si="84"/>
        <v>0</v>
      </c>
      <c r="GE88" s="165">
        <f t="shared" si="85"/>
        <v>6.4606741573033695</v>
      </c>
      <c r="GF88" s="55">
        <f t="shared" si="86"/>
        <v>11.452865385449652</v>
      </c>
    </row>
    <row r="89" spans="1:188" ht="18">
      <c r="A89" s="53">
        <v>8</v>
      </c>
      <c r="B89" s="53" t="s">
        <v>83</v>
      </c>
      <c r="C89" s="43">
        <v>35.6</v>
      </c>
      <c r="D89" s="53">
        <v>3.4</v>
      </c>
      <c r="E89" s="55">
        <f t="shared" si="68"/>
        <v>13.229571984435799</v>
      </c>
      <c r="F89" s="112">
        <v>25.7</v>
      </c>
      <c r="G89" s="111">
        <f t="shared" si="69"/>
        <v>72.19101123595505</v>
      </c>
      <c r="H89" s="112">
        <v>20.8</v>
      </c>
      <c r="I89" s="57">
        <f t="shared" si="70"/>
        <v>80.93385214007782</v>
      </c>
      <c r="J89" s="54">
        <v>20.8</v>
      </c>
      <c r="K89" s="57">
        <f t="shared" si="71"/>
        <v>80.93385214007782</v>
      </c>
      <c r="L89" s="54">
        <v>20.8</v>
      </c>
      <c r="M89" s="57">
        <f t="shared" si="72"/>
        <v>80.93385214007782</v>
      </c>
      <c r="N89" s="54"/>
      <c r="O89" s="57">
        <f t="shared" si="73"/>
        <v>0</v>
      </c>
      <c r="P89" s="54"/>
      <c r="Q89" s="54"/>
      <c r="R89" s="54"/>
      <c r="S89" s="54"/>
      <c r="T89" s="57">
        <f t="shared" si="74"/>
        <v>0</v>
      </c>
      <c r="U89" s="54"/>
      <c r="V89" s="57">
        <f t="shared" si="75"/>
        <v>0</v>
      </c>
      <c r="W89" s="54">
        <v>4.9</v>
      </c>
      <c r="X89" s="55">
        <f t="shared" si="76"/>
        <v>19.066147859922182</v>
      </c>
      <c r="Y89" s="54">
        <v>0</v>
      </c>
      <c r="Z89" s="54">
        <v>0</v>
      </c>
      <c r="AA89" s="137">
        <f>SUM((W89,H89))</f>
        <v>25.700000000000003</v>
      </c>
      <c r="EZ89" s="91"/>
      <c r="FA89" s="118"/>
      <c r="FB89" s="53">
        <v>8</v>
      </c>
      <c r="FC89" s="53" t="s">
        <v>83</v>
      </c>
      <c r="FD89" s="91"/>
      <c r="FE89" s="91"/>
      <c r="FF89" s="91"/>
      <c r="FG89" s="91"/>
      <c r="FH89" s="91"/>
      <c r="FI89" s="91"/>
      <c r="FT89" s="55">
        <v>30.246913580246915</v>
      </c>
      <c r="FU89" s="168">
        <v>8</v>
      </c>
      <c r="FV89" s="168" t="s">
        <v>83</v>
      </c>
      <c r="FW89" s="165">
        <f t="shared" si="77"/>
        <v>72.19101123595505</v>
      </c>
      <c r="FX89" s="165">
        <f t="shared" si="78"/>
        <v>13.229571984435799</v>
      </c>
      <c r="FY89" s="165">
        <f t="shared" si="79"/>
        <v>19.066147859922182</v>
      </c>
      <c r="FZ89" s="165">
        <f t="shared" si="80"/>
        <v>80.93385214007782</v>
      </c>
      <c r="GA89" s="165">
        <f t="shared" si="81"/>
        <v>80.93385214007782</v>
      </c>
      <c r="GB89" s="165">
        <f t="shared" si="82"/>
        <v>80.93385214007782</v>
      </c>
      <c r="GC89" s="165">
        <f t="shared" si="83"/>
        <v>0</v>
      </c>
      <c r="GD89" s="165">
        <f t="shared" si="84"/>
        <v>0</v>
      </c>
      <c r="GE89" s="165">
        <f t="shared" si="85"/>
        <v>0</v>
      </c>
      <c r="GF89" s="55">
        <f t="shared" si="86"/>
        <v>-11.180765720324732</v>
      </c>
    </row>
    <row r="90" spans="1:188" ht="18">
      <c r="A90" s="53">
        <v>9</v>
      </c>
      <c r="B90" s="53" t="s">
        <v>84</v>
      </c>
      <c r="C90" s="43">
        <v>18.7</v>
      </c>
      <c r="D90" s="53">
        <v>1.3</v>
      </c>
      <c r="E90" s="55">
        <f t="shared" si="68"/>
        <v>9.15492957746479</v>
      </c>
      <c r="F90" s="112">
        <v>14.2</v>
      </c>
      <c r="G90" s="111">
        <f t="shared" si="69"/>
        <v>75.93582887700535</v>
      </c>
      <c r="H90" s="112">
        <v>10.4</v>
      </c>
      <c r="I90" s="57">
        <f t="shared" si="70"/>
        <v>73.23943661971832</v>
      </c>
      <c r="J90" s="54">
        <v>10.4</v>
      </c>
      <c r="K90" s="57">
        <f t="shared" si="71"/>
        <v>73.23943661971832</v>
      </c>
      <c r="L90" s="54">
        <v>10.4</v>
      </c>
      <c r="M90" s="57">
        <f t="shared" si="72"/>
        <v>73.23943661971832</v>
      </c>
      <c r="N90" s="54">
        <v>8</v>
      </c>
      <c r="O90" s="57">
        <f t="shared" si="73"/>
        <v>56.33802816901409</v>
      </c>
      <c r="P90" s="54"/>
      <c r="Q90" s="54">
        <v>2</v>
      </c>
      <c r="R90" s="54">
        <v>6</v>
      </c>
      <c r="S90" s="54"/>
      <c r="T90" s="57">
        <f t="shared" si="74"/>
        <v>0</v>
      </c>
      <c r="U90" s="54"/>
      <c r="V90" s="57">
        <f t="shared" si="75"/>
        <v>0</v>
      </c>
      <c r="W90" s="54">
        <v>3.8</v>
      </c>
      <c r="X90" s="55">
        <f t="shared" si="76"/>
        <v>26.76056338028169</v>
      </c>
      <c r="Y90" s="54">
        <v>0</v>
      </c>
      <c r="Z90" s="54">
        <v>0</v>
      </c>
      <c r="AA90" s="137">
        <f>SUM((W90,H90))</f>
        <v>14.2</v>
      </c>
      <c r="EZ90" s="91"/>
      <c r="FA90" s="118"/>
      <c r="FB90" s="53">
        <v>9</v>
      </c>
      <c r="FC90" s="53" t="s">
        <v>84</v>
      </c>
      <c r="FD90" s="91"/>
      <c r="FE90" s="91"/>
      <c r="FF90" s="91"/>
      <c r="FG90" s="91"/>
      <c r="FH90" s="91"/>
      <c r="FI90" s="91"/>
      <c r="FT90" s="55">
        <v>26.76056338028169</v>
      </c>
      <c r="FU90" s="168">
        <v>9</v>
      </c>
      <c r="FV90" s="168" t="s">
        <v>84</v>
      </c>
      <c r="FW90" s="165">
        <f t="shared" si="77"/>
        <v>75.93582887700535</v>
      </c>
      <c r="FX90" s="165">
        <f t="shared" si="78"/>
        <v>9.15492957746479</v>
      </c>
      <c r="FY90" s="165">
        <f t="shared" si="79"/>
        <v>26.76056338028169</v>
      </c>
      <c r="FZ90" s="165">
        <f t="shared" si="80"/>
        <v>73.23943661971832</v>
      </c>
      <c r="GA90" s="165">
        <f t="shared" si="81"/>
        <v>73.23943661971832</v>
      </c>
      <c r="GB90" s="165">
        <f t="shared" si="82"/>
        <v>73.23943661971832</v>
      </c>
      <c r="GC90" s="165">
        <f t="shared" si="83"/>
        <v>56.33802816901409</v>
      </c>
      <c r="GD90" s="165">
        <f t="shared" si="84"/>
        <v>0</v>
      </c>
      <c r="GE90" s="165">
        <f t="shared" si="85"/>
        <v>0</v>
      </c>
      <c r="GF90" s="55">
        <f t="shared" si="86"/>
        <v>0</v>
      </c>
    </row>
    <row r="91" spans="1:188" ht="18">
      <c r="A91" s="53">
        <v>10</v>
      </c>
      <c r="B91" s="53" t="s">
        <v>85</v>
      </c>
      <c r="C91" s="43">
        <v>44</v>
      </c>
      <c r="D91" s="53">
        <v>6</v>
      </c>
      <c r="E91" s="55">
        <f t="shared" si="68"/>
        <v>43.47826086956522</v>
      </c>
      <c r="F91" s="112">
        <v>13.8</v>
      </c>
      <c r="G91" s="111">
        <f t="shared" si="69"/>
        <v>31.363636363636367</v>
      </c>
      <c r="H91" s="112">
        <v>11.4</v>
      </c>
      <c r="I91" s="57">
        <f t="shared" si="70"/>
        <v>82.6086956521739</v>
      </c>
      <c r="J91" s="54">
        <v>7.5</v>
      </c>
      <c r="K91" s="57">
        <f t="shared" si="71"/>
        <v>54.347826086956516</v>
      </c>
      <c r="L91" s="54">
        <v>7.5</v>
      </c>
      <c r="M91" s="57">
        <f t="shared" si="72"/>
        <v>54.347826086956516</v>
      </c>
      <c r="N91" s="54">
        <v>3.9</v>
      </c>
      <c r="O91" s="57">
        <f t="shared" si="73"/>
        <v>28.26086956521739</v>
      </c>
      <c r="P91" s="54"/>
      <c r="Q91" s="54">
        <v>1</v>
      </c>
      <c r="R91" s="54">
        <v>2.9</v>
      </c>
      <c r="S91" s="54"/>
      <c r="T91" s="57">
        <f t="shared" si="74"/>
        <v>0</v>
      </c>
      <c r="U91" s="54"/>
      <c r="V91" s="57">
        <f t="shared" si="75"/>
        <v>0</v>
      </c>
      <c r="W91" s="54">
        <v>2.4</v>
      </c>
      <c r="X91" s="55">
        <f t="shared" si="76"/>
        <v>17.391304347826086</v>
      </c>
      <c r="Y91" s="54">
        <v>0</v>
      </c>
      <c r="Z91" s="54">
        <v>0</v>
      </c>
      <c r="AA91" s="137">
        <f>SUM((W91,H91))</f>
        <v>13.8</v>
      </c>
      <c r="EZ91" s="91"/>
      <c r="FA91" s="118"/>
      <c r="FB91" s="53">
        <v>10</v>
      </c>
      <c r="FC91" s="53" t="s">
        <v>85</v>
      </c>
      <c r="FD91" s="91"/>
      <c r="FE91" s="91"/>
      <c r="FF91" s="91"/>
      <c r="FG91" s="91"/>
      <c r="FH91" s="91"/>
      <c r="FI91" s="91"/>
      <c r="FT91" s="55">
        <v>4.444444444444445</v>
      </c>
      <c r="FU91" s="168">
        <v>10</v>
      </c>
      <c r="FV91" s="168" t="s">
        <v>85</v>
      </c>
      <c r="FW91" s="165">
        <f t="shared" si="77"/>
        <v>31.363636363636367</v>
      </c>
      <c r="FX91" s="165">
        <f t="shared" si="78"/>
        <v>43.47826086956522</v>
      </c>
      <c r="FY91" s="165">
        <f t="shared" si="79"/>
        <v>17.391304347826086</v>
      </c>
      <c r="FZ91" s="165">
        <f t="shared" si="80"/>
        <v>82.6086956521739</v>
      </c>
      <c r="GA91" s="165">
        <f t="shared" si="81"/>
        <v>54.347826086956516</v>
      </c>
      <c r="GB91" s="165">
        <f t="shared" si="82"/>
        <v>54.347826086956516</v>
      </c>
      <c r="GC91" s="165">
        <f t="shared" si="83"/>
        <v>28.26086956521739</v>
      </c>
      <c r="GD91" s="165">
        <f t="shared" si="84"/>
        <v>0</v>
      </c>
      <c r="GE91" s="165">
        <f t="shared" si="85"/>
        <v>0</v>
      </c>
      <c r="GF91" s="55">
        <f t="shared" si="86"/>
        <v>12.946859903381641</v>
      </c>
    </row>
    <row r="92" spans="1:188" ht="18">
      <c r="A92" s="53">
        <v>11</v>
      </c>
      <c r="B92" s="53" t="s">
        <v>86</v>
      </c>
      <c r="C92" s="43">
        <v>36.9</v>
      </c>
      <c r="D92" s="53">
        <v>6</v>
      </c>
      <c r="E92" s="55">
        <f t="shared" si="68"/>
        <v>60</v>
      </c>
      <c r="F92" s="112">
        <v>10</v>
      </c>
      <c r="G92" s="111">
        <f t="shared" si="69"/>
        <v>27.10027100271003</v>
      </c>
      <c r="H92" s="112">
        <v>9</v>
      </c>
      <c r="I92" s="57">
        <f t="shared" si="70"/>
        <v>90</v>
      </c>
      <c r="J92" s="54">
        <v>9</v>
      </c>
      <c r="K92" s="57">
        <f t="shared" si="71"/>
        <v>90</v>
      </c>
      <c r="L92" s="54">
        <v>8</v>
      </c>
      <c r="M92" s="57">
        <f t="shared" si="72"/>
        <v>80</v>
      </c>
      <c r="N92" s="54">
        <v>1.4</v>
      </c>
      <c r="O92" s="57">
        <f t="shared" si="73"/>
        <v>13.999999999999998</v>
      </c>
      <c r="P92" s="54">
        <v>1.3</v>
      </c>
      <c r="Q92" s="54">
        <v>1</v>
      </c>
      <c r="R92" s="54"/>
      <c r="S92" s="54">
        <v>1.7</v>
      </c>
      <c r="T92" s="57">
        <f t="shared" si="74"/>
        <v>17</v>
      </c>
      <c r="U92" s="54"/>
      <c r="V92" s="57">
        <f t="shared" si="75"/>
        <v>0</v>
      </c>
      <c r="W92" s="54">
        <v>1</v>
      </c>
      <c r="X92" s="55">
        <f t="shared" si="76"/>
        <v>10</v>
      </c>
      <c r="Y92" s="54">
        <v>0</v>
      </c>
      <c r="Z92" s="54">
        <v>0</v>
      </c>
      <c r="AA92" s="137">
        <f>SUM((W92,H92))</f>
        <v>10</v>
      </c>
      <c r="EZ92" s="91"/>
      <c r="FA92" s="118"/>
      <c r="FB92" s="53">
        <v>11</v>
      </c>
      <c r="FC92" s="53" t="s">
        <v>86</v>
      </c>
      <c r="FD92" s="91"/>
      <c r="FE92" s="91"/>
      <c r="FF92" s="91"/>
      <c r="FG92" s="91"/>
      <c r="FH92" s="91"/>
      <c r="FI92" s="91"/>
      <c r="FT92" s="55">
        <v>27.027027027027025</v>
      </c>
      <c r="FU92" s="168">
        <v>11</v>
      </c>
      <c r="FV92" s="168" t="s">
        <v>86</v>
      </c>
      <c r="FW92" s="165">
        <f t="shared" si="77"/>
        <v>27.10027100271003</v>
      </c>
      <c r="FX92" s="165">
        <f t="shared" si="78"/>
        <v>60</v>
      </c>
      <c r="FY92" s="165">
        <f t="shared" si="79"/>
        <v>10</v>
      </c>
      <c r="FZ92" s="165">
        <f t="shared" si="80"/>
        <v>90</v>
      </c>
      <c r="GA92" s="165">
        <f t="shared" si="81"/>
        <v>90</v>
      </c>
      <c r="GB92" s="165">
        <f t="shared" si="82"/>
        <v>80</v>
      </c>
      <c r="GC92" s="165">
        <f t="shared" si="83"/>
        <v>13.999999999999998</v>
      </c>
      <c r="GD92" s="165">
        <f t="shared" si="84"/>
        <v>0</v>
      </c>
      <c r="GE92" s="165">
        <f t="shared" si="85"/>
        <v>17</v>
      </c>
      <c r="GF92" s="55">
        <f t="shared" si="86"/>
        <v>-17.027027027027025</v>
      </c>
    </row>
    <row r="93" spans="1:188" ht="18">
      <c r="A93" s="53">
        <v>12</v>
      </c>
      <c r="B93" s="53" t="s">
        <v>87</v>
      </c>
      <c r="C93" s="43">
        <v>12</v>
      </c>
      <c r="D93" s="53">
        <v>10</v>
      </c>
      <c r="E93" s="55">
        <f t="shared" si="68"/>
        <v>100</v>
      </c>
      <c r="F93" s="112">
        <v>10</v>
      </c>
      <c r="G93" s="111">
        <f t="shared" si="69"/>
        <v>83.33333333333334</v>
      </c>
      <c r="H93" s="112">
        <v>4</v>
      </c>
      <c r="I93" s="57">
        <f t="shared" si="70"/>
        <v>40</v>
      </c>
      <c r="J93" s="54">
        <v>4</v>
      </c>
      <c r="K93" s="57">
        <f t="shared" si="71"/>
        <v>40</v>
      </c>
      <c r="L93" s="54">
        <v>4</v>
      </c>
      <c r="M93" s="57">
        <f t="shared" si="72"/>
        <v>40</v>
      </c>
      <c r="N93" s="54"/>
      <c r="O93" s="57">
        <f t="shared" si="73"/>
        <v>0</v>
      </c>
      <c r="P93" s="54"/>
      <c r="Q93" s="54"/>
      <c r="R93" s="54"/>
      <c r="S93" s="54"/>
      <c r="T93" s="57">
        <f t="shared" si="74"/>
        <v>0</v>
      </c>
      <c r="U93" s="54"/>
      <c r="V93" s="57">
        <f t="shared" si="75"/>
        <v>0</v>
      </c>
      <c r="W93" s="54">
        <v>6</v>
      </c>
      <c r="X93" s="55">
        <f t="shared" si="76"/>
        <v>60</v>
      </c>
      <c r="Y93" s="54"/>
      <c r="Z93" s="54"/>
      <c r="AA93" s="137">
        <f>SUM((W93,H93))</f>
        <v>10</v>
      </c>
      <c r="EZ93" s="91"/>
      <c r="FA93" s="118"/>
      <c r="FB93" s="53">
        <v>12</v>
      </c>
      <c r="FC93" s="53" t="s">
        <v>87</v>
      </c>
      <c r="FD93" s="91"/>
      <c r="FE93" s="91"/>
      <c r="FF93" s="91"/>
      <c r="FG93" s="91"/>
      <c r="FH93" s="91"/>
      <c r="FI93" s="91"/>
      <c r="FT93" s="55">
        <v>60</v>
      </c>
      <c r="FU93" s="168">
        <v>12</v>
      </c>
      <c r="FV93" s="168" t="s">
        <v>87</v>
      </c>
      <c r="FW93" s="165">
        <f t="shared" si="77"/>
        <v>83.33333333333334</v>
      </c>
      <c r="FX93" s="165">
        <f t="shared" si="78"/>
        <v>100</v>
      </c>
      <c r="FY93" s="165">
        <f t="shared" si="79"/>
        <v>60</v>
      </c>
      <c r="FZ93" s="165">
        <f t="shared" si="80"/>
        <v>40</v>
      </c>
      <c r="GA93" s="165">
        <f t="shared" si="81"/>
        <v>40</v>
      </c>
      <c r="GB93" s="165">
        <f t="shared" si="82"/>
        <v>40</v>
      </c>
      <c r="GC93" s="165">
        <f t="shared" si="83"/>
        <v>0</v>
      </c>
      <c r="GD93" s="165">
        <f t="shared" si="84"/>
        <v>0</v>
      </c>
      <c r="GE93" s="165">
        <f t="shared" si="85"/>
        <v>0</v>
      </c>
      <c r="GF93" s="55">
        <f t="shared" si="86"/>
        <v>0</v>
      </c>
    </row>
    <row r="94" spans="1:188" ht="18">
      <c r="A94" s="53">
        <v>13</v>
      </c>
      <c r="B94" s="53" t="s">
        <v>88</v>
      </c>
      <c r="C94" s="43">
        <v>80</v>
      </c>
      <c r="D94" s="53">
        <v>7.8</v>
      </c>
      <c r="E94" s="55">
        <f t="shared" si="68"/>
        <v>17.808219178082194</v>
      </c>
      <c r="F94" s="112">
        <v>43.8</v>
      </c>
      <c r="G94" s="111">
        <f t="shared" si="69"/>
        <v>54.75</v>
      </c>
      <c r="H94" s="112">
        <v>5.7</v>
      </c>
      <c r="I94" s="57">
        <f t="shared" si="70"/>
        <v>13.013698630136988</v>
      </c>
      <c r="J94" s="54">
        <v>5.7</v>
      </c>
      <c r="K94" s="57">
        <f t="shared" si="71"/>
        <v>13.013698630136988</v>
      </c>
      <c r="L94" s="54">
        <v>5.7</v>
      </c>
      <c r="M94" s="57">
        <f t="shared" si="72"/>
        <v>13.013698630136988</v>
      </c>
      <c r="N94" s="54">
        <v>2.2</v>
      </c>
      <c r="O94" s="57">
        <f t="shared" si="73"/>
        <v>5.022831050228311</v>
      </c>
      <c r="P94" s="54">
        <v>2.2</v>
      </c>
      <c r="Q94" s="54"/>
      <c r="R94" s="54"/>
      <c r="S94" s="54"/>
      <c r="T94" s="57">
        <f t="shared" si="74"/>
        <v>0</v>
      </c>
      <c r="U94" s="54"/>
      <c r="V94" s="57">
        <f t="shared" si="75"/>
        <v>0</v>
      </c>
      <c r="W94" s="54">
        <v>38.1</v>
      </c>
      <c r="X94" s="55">
        <f t="shared" si="76"/>
        <v>86.98630136986301</v>
      </c>
      <c r="Y94" s="54">
        <v>0</v>
      </c>
      <c r="Z94" s="54">
        <v>0</v>
      </c>
      <c r="AA94" s="137">
        <f>SUM((W94,H94))</f>
        <v>43.800000000000004</v>
      </c>
      <c r="EZ94" s="91"/>
      <c r="FA94" s="118"/>
      <c r="FB94" s="53">
        <v>13</v>
      </c>
      <c r="FC94" s="53" t="s">
        <v>88</v>
      </c>
      <c r="FD94" s="91"/>
      <c r="FE94" s="91"/>
      <c r="FF94" s="91"/>
      <c r="FG94" s="91"/>
      <c r="FH94" s="91"/>
      <c r="FI94" s="91"/>
      <c r="FT94" s="55">
        <v>50.456621004566216</v>
      </c>
      <c r="FU94" s="168">
        <v>13</v>
      </c>
      <c r="FV94" s="168" t="s">
        <v>88</v>
      </c>
      <c r="FW94" s="165">
        <f t="shared" si="77"/>
        <v>54.75</v>
      </c>
      <c r="FX94" s="165">
        <f t="shared" si="78"/>
        <v>17.808219178082194</v>
      </c>
      <c r="FY94" s="165">
        <f t="shared" si="79"/>
        <v>86.98630136986301</v>
      </c>
      <c r="FZ94" s="165">
        <f t="shared" si="80"/>
        <v>13.013698630136988</v>
      </c>
      <c r="GA94" s="165">
        <f t="shared" si="81"/>
        <v>13.013698630136988</v>
      </c>
      <c r="GB94" s="165">
        <f t="shared" si="82"/>
        <v>13.013698630136988</v>
      </c>
      <c r="GC94" s="165">
        <f t="shared" si="83"/>
        <v>5.022831050228311</v>
      </c>
      <c r="GD94" s="165">
        <f t="shared" si="84"/>
        <v>0</v>
      </c>
      <c r="GE94" s="165">
        <f t="shared" si="85"/>
        <v>0</v>
      </c>
      <c r="GF94" s="55">
        <f t="shared" si="86"/>
        <v>36.5296803652968</v>
      </c>
    </row>
    <row r="95" spans="1:188" ht="18">
      <c r="A95" s="53">
        <v>14</v>
      </c>
      <c r="B95" s="53" t="s">
        <v>89</v>
      </c>
      <c r="C95" s="43">
        <v>53.5</v>
      </c>
      <c r="D95" s="53">
        <v>26.8</v>
      </c>
      <c r="E95" s="55">
        <f t="shared" si="68"/>
        <v>66.33663366336634</v>
      </c>
      <c r="F95" s="112">
        <v>40.4</v>
      </c>
      <c r="G95" s="111">
        <f t="shared" si="69"/>
        <v>75.51401869158877</v>
      </c>
      <c r="H95" s="112">
        <v>15.9</v>
      </c>
      <c r="I95" s="57">
        <f t="shared" si="70"/>
        <v>39.35643564356436</v>
      </c>
      <c r="J95" s="54">
        <v>15.9</v>
      </c>
      <c r="K95" s="57">
        <f t="shared" si="71"/>
        <v>39.35643564356436</v>
      </c>
      <c r="L95" s="54">
        <v>15.9</v>
      </c>
      <c r="M95" s="57">
        <f t="shared" si="72"/>
        <v>39.35643564356436</v>
      </c>
      <c r="N95" s="54">
        <v>1</v>
      </c>
      <c r="O95" s="57">
        <f t="shared" si="73"/>
        <v>2.4752475247524752</v>
      </c>
      <c r="P95" s="54">
        <v>1</v>
      </c>
      <c r="Q95" s="54"/>
      <c r="R95" s="54"/>
      <c r="S95" s="54"/>
      <c r="T95" s="57">
        <f t="shared" si="74"/>
        <v>0</v>
      </c>
      <c r="U95" s="54"/>
      <c r="V95" s="57">
        <f t="shared" si="75"/>
        <v>0</v>
      </c>
      <c r="W95" s="54">
        <v>24.5</v>
      </c>
      <c r="X95" s="55">
        <f t="shared" si="76"/>
        <v>60.64356435643564</v>
      </c>
      <c r="Y95" s="54">
        <v>0</v>
      </c>
      <c r="Z95" s="54">
        <v>0</v>
      </c>
      <c r="AA95" s="137">
        <f>SUM((W95,H95))</f>
        <v>40.4</v>
      </c>
      <c r="EZ95" s="91"/>
      <c r="FA95" s="118"/>
      <c r="FB95" s="53">
        <v>14</v>
      </c>
      <c r="FC95" s="53" t="s">
        <v>89</v>
      </c>
      <c r="FD95" s="91"/>
      <c r="FE95" s="91"/>
      <c r="FF95" s="91"/>
      <c r="FG95" s="91"/>
      <c r="FH95" s="91"/>
      <c r="FI95" s="91"/>
      <c r="FT95" s="55">
        <v>60.64356435643564</v>
      </c>
      <c r="FU95" s="168">
        <v>14</v>
      </c>
      <c r="FV95" s="168" t="s">
        <v>89</v>
      </c>
      <c r="FW95" s="165">
        <f t="shared" si="77"/>
        <v>75.51401869158877</v>
      </c>
      <c r="FX95" s="165">
        <f t="shared" si="78"/>
        <v>66.33663366336634</v>
      </c>
      <c r="FY95" s="165">
        <f t="shared" si="79"/>
        <v>60.64356435643564</v>
      </c>
      <c r="FZ95" s="165">
        <f t="shared" si="80"/>
        <v>39.35643564356436</v>
      </c>
      <c r="GA95" s="165">
        <f t="shared" si="81"/>
        <v>39.35643564356436</v>
      </c>
      <c r="GB95" s="165">
        <f t="shared" si="82"/>
        <v>39.35643564356436</v>
      </c>
      <c r="GC95" s="165">
        <f t="shared" si="83"/>
        <v>2.4752475247524752</v>
      </c>
      <c r="GD95" s="165">
        <f t="shared" si="84"/>
        <v>0</v>
      </c>
      <c r="GE95" s="165">
        <f t="shared" si="85"/>
        <v>0</v>
      </c>
      <c r="GF95" s="55">
        <f t="shared" si="86"/>
        <v>0</v>
      </c>
    </row>
    <row r="96" spans="1:188" ht="18">
      <c r="A96" s="53">
        <v>15</v>
      </c>
      <c r="B96" s="53" t="s">
        <v>90</v>
      </c>
      <c r="C96" s="43">
        <v>19</v>
      </c>
      <c r="D96" s="53">
        <v>2.6</v>
      </c>
      <c r="E96" s="55">
        <f t="shared" si="68"/>
        <v>8.49673202614379</v>
      </c>
      <c r="F96" s="112">
        <v>30.6</v>
      </c>
      <c r="G96" s="111">
        <f t="shared" si="69"/>
        <v>161.05263157894737</v>
      </c>
      <c r="H96" s="112">
        <v>19.3</v>
      </c>
      <c r="I96" s="57">
        <f t="shared" si="70"/>
        <v>63.0718954248366</v>
      </c>
      <c r="J96" s="54">
        <v>19.3</v>
      </c>
      <c r="K96" s="57">
        <f t="shared" si="71"/>
        <v>63.0718954248366</v>
      </c>
      <c r="L96" s="54">
        <v>19.3</v>
      </c>
      <c r="M96" s="57">
        <f t="shared" si="72"/>
        <v>63.0718954248366</v>
      </c>
      <c r="N96" s="54"/>
      <c r="O96" s="57">
        <f t="shared" si="73"/>
        <v>0</v>
      </c>
      <c r="P96" s="54"/>
      <c r="Q96" s="54"/>
      <c r="R96" s="54"/>
      <c r="S96" s="54"/>
      <c r="T96" s="57">
        <f t="shared" si="74"/>
        <v>0</v>
      </c>
      <c r="U96" s="54"/>
      <c r="V96" s="57">
        <f t="shared" si="75"/>
        <v>0</v>
      </c>
      <c r="W96" s="54">
        <v>11.3</v>
      </c>
      <c r="X96" s="55">
        <f t="shared" si="76"/>
        <v>36.9281045751634</v>
      </c>
      <c r="Y96" s="54">
        <v>0</v>
      </c>
      <c r="Z96" s="54">
        <v>0</v>
      </c>
      <c r="AA96" s="137">
        <f>SUM((W96,H96))</f>
        <v>30.6</v>
      </c>
      <c r="EZ96" s="91"/>
      <c r="FA96" s="118"/>
      <c r="FB96" s="53">
        <v>15</v>
      </c>
      <c r="FC96" s="53" t="s">
        <v>90</v>
      </c>
      <c r="FD96" s="91"/>
      <c r="FE96" s="91"/>
      <c r="FF96" s="91"/>
      <c r="FG96" s="91"/>
      <c r="FH96" s="91"/>
      <c r="FI96" s="91"/>
      <c r="FT96" s="55">
        <v>36.9281045751634</v>
      </c>
      <c r="FU96" s="168">
        <v>15</v>
      </c>
      <c r="FV96" s="168" t="s">
        <v>90</v>
      </c>
      <c r="FW96" s="165">
        <f t="shared" si="77"/>
        <v>161.05263157894737</v>
      </c>
      <c r="FX96" s="165">
        <f t="shared" si="78"/>
        <v>8.49673202614379</v>
      </c>
      <c r="FY96" s="165">
        <f t="shared" si="79"/>
        <v>36.9281045751634</v>
      </c>
      <c r="FZ96" s="165">
        <f t="shared" si="80"/>
        <v>63.0718954248366</v>
      </c>
      <c r="GA96" s="165">
        <f t="shared" si="81"/>
        <v>63.0718954248366</v>
      </c>
      <c r="GB96" s="165">
        <f t="shared" si="82"/>
        <v>63.0718954248366</v>
      </c>
      <c r="GC96" s="165">
        <f t="shared" si="83"/>
        <v>0</v>
      </c>
      <c r="GD96" s="165">
        <f t="shared" si="84"/>
        <v>0</v>
      </c>
      <c r="GE96" s="165">
        <f t="shared" si="85"/>
        <v>0</v>
      </c>
      <c r="GF96" s="55">
        <f t="shared" si="86"/>
        <v>0</v>
      </c>
    </row>
    <row r="97" spans="1:188" ht="18">
      <c r="A97" s="53">
        <v>16</v>
      </c>
      <c r="B97" s="53" t="s">
        <v>91</v>
      </c>
      <c r="C97" s="43">
        <v>31.3</v>
      </c>
      <c r="D97" s="53">
        <v>16.5</v>
      </c>
      <c r="E97" s="55">
        <f t="shared" si="68"/>
        <v>78.57142857142857</v>
      </c>
      <c r="F97" s="112">
        <v>21</v>
      </c>
      <c r="G97" s="111">
        <f t="shared" si="69"/>
        <v>67.09265175718849</v>
      </c>
      <c r="H97" s="112">
        <v>12</v>
      </c>
      <c r="I97" s="57">
        <f t="shared" si="70"/>
        <v>57.14285714285714</v>
      </c>
      <c r="J97" s="54">
        <v>12</v>
      </c>
      <c r="K97" s="57">
        <f t="shared" si="71"/>
        <v>57.14285714285714</v>
      </c>
      <c r="L97" s="54">
        <v>12</v>
      </c>
      <c r="M97" s="57">
        <f t="shared" si="72"/>
        <v>57.14285714285714</v>
      </c>
      <c r="N97" s="54"/>
      <c r="O97" s="57">
        <f t="shared" si="73"/>
        <v>0</v>
      </c>
      <c r="P97" s="54"/>
      <c r="Q97" s="54"/>
      <c r="R97" s="54"/>
      <c r="S97" s="54"/>
      <c r="T97" s="57">
        <f t="shared" si="74"/>
        <v>0</v>
      </c>
      <c r="U97" s="54"/>
      <c r="V97" s="57">
        <f t="shared" si="75"/>
        <v>0</v>
      </c>
      <c r="W97" s="54">
        <v>9</v>
      </c>
      <c r="X97" s="55">
        <f t="shared" si="76"/>
        <v>42.857142857142854</v>
      </c>
      <c r="Y97" s="54">
        <v>0</v>
      </c>
      <c r="Z97" s="54">
        <v>0</v>
      </c>
      <c r="AA97" s="137">
        <f>SUM((W97,H97))</f>
        <v>21</v>
      </c>
      <c r="EZ97" s="91"/>
      <c r="FA97" s="118"/>
      <c r="FB97" s="53">
        <v>16</v>
      </c>
      <c r="FC97" s="53" t="s">
        <v>91</v>
      </c>
      <c r="FD97" s="91"/>
      <c r="FE97" s="91"/>
      <c r="FF97" s="91"/>
      <c r="FG97" s="91"/>
      <c r="FH97" s="91"/>
      <c r="FI97" s="91"/>
      <c r="FT97" s="55">
        <v>42.857142857142854</v>
      </c>
      <c r="FU97" s="168">
        <v>16</v>
      </c>
      <c r="FV97" s="168" t="s">
        <v>91</v>
      </c>
      <c r="FW97" s="165">
        <f t="shared" si="77"/>
        <v>67.09265175718849</v>
      </c>
      <c r="FX97" s="165">
        <f t="shared" si="78"/>
        <v>78.57142857142857</v>
      </c>
      <c r="FY97" s="165">
        <f t="shared" si="79"/>
        <v>42.857142857142854</v>
      </c>
      <c r="FZ97" s="165">
        <f t="shared" si="80"/>
        <v>57.14285714285714</v>
      </c>
      <c r="GA97" s="165">
        <f t="shared" si="81"/>
        <v>57.14285714285714</v>
      </c>
      <c r="GB97" s="165">
        <f t="shared" si="82"/>
        <v>57.14285714285714</v>
      </c>
      <c r="GC97" s="165">
        <f t="shared" si="83"/>
        <v>0</v>
      </c>
      <c r="GD97" s="165">
        <f t="shared" si="84"/>
        <v>0</v>
      </c>
      <c r="GE97" s="165">
        <f t="shared" si="85"/>
        <v>0</v>
      </c>
      <c r="GF97" s="55">
        <f t="shared" si="86"/>
        <v>0</v>
      </c>
    </row>
    <row r="98" spans="1:188" ht="18">
      <c r="A98" s="53">
        <v>17</v>
      </c>
      <c r="B98" s="53" t="s">
        <v>92</v>
      </c>
      <c r="C98" s="43">
        <v>30.5</v>
      </c>
      <c r="D98" s="53">
        <v>15</v>
      </c>
      <c r="E98" s="55">
        <f t="shared" si="68"/>
        <v>80.64516129032258</v>
      </c>
      <c r="F98" s="112">
        <v>18.6</v>
      </c>
      <c r="G98" s="111">
        <f t="shared" si="69"/>
        <v>60.98360655737706</v>
      </c>
      <c r="H98" s="112">
        <v>15.1</v>
      </c>
      <c r="I98" s="57">
        <f t="shared" si="70"/>
        <v>81.18279569892472</v>
      </c>
      <c r="J98" s="54">
        <v>15.1</v>
      </c>
      <c r="K98" s="57">
        <f t="shared" si="71"/>
        <v>81.18279569892472</v>
      </c>
      <c r="L98" s="54">
        <v>15.1</v>
      </c>
      <c r="M98" s="57">
        <f t="shared" si="72"/>
        <v>81.18279569892472</v>
      </c>
      <c r="N98" s="54"/>
      <c r="O98" s="57">
        <f t="shared" si="73"/>
        <v>0</v>
      </c>
      <c r="P98" s="54"/>
      <c r="Q98" s="54"/>
      <c r="R98" s="54"/>
      <c r="S98" s="54"/>
      <c r="T98" s="57">
        <f t="shared" si="74"/>
        <v>0</v>
      </c>
      <c r="U98" s="54"/>
      <c r="V98" s="57">
        <f t="shared" si="75"/>
        <v>0</v>
      </c>
      <c r="W98" s="54">
        <v>3.5</v>
      </c>
      <c r="X98" s="55">
        <f t="shared" si="76"/>
        <v>18.817204301075268</v>
      </c>
      <c r="Y98" s="54">
        <v>0</v>
      </c>
      <c r="Z98" s="54">
        <v>0</v>
      </c>
      <c r="AA98" s="137">
        <f>SUM((W98,H98))</f>
        <v>18.6</v>
      </c>
      <c r="EZ98" s="91"/>
      <c r="FA98" s="118"/>
      <c r="FB98" s="53">
        <v>17</v>
      </c>
      <c r="FC98" s="53" t="s">
        <v>92</v>
      </c>
      <c r="FD98" s="91"/>
      <c r="FE98" s="91"/>
      <c r="FF98" s="91"/>
      <c r="FG98" s="91"/>
      <c r="FH98" s="91"/>
      <c r="FI98" s="91"/>
      <c r="FT98" s="55">
        <v>18.817204301075268</v>
      </c>
      <c r="FU98" s="168">
        <v>17</v>
      </c>
      <c r="FV98" s="168" t="s">
        <v>92</v>
      </c>
      <c r="FW98" s="165">
        <f t="shared" si="77"/>
        <v>60.98360655737706</v>
      </c>
      <c r="FX98" s="165">
        <f t="shared" si="78"/>
        <v>80.64516129032258</v>
      </c>
      <c r="FY98" s="165">
        <f t="shared" si="79"/>
        <v>18.817204301075268</v>
      </c>
      <c r="FZ98" s="165">
        <f t="shared" si="80"/>
        <v>81.18279569892472</v>
      </c>
      <c r="GA98" s="165">
        <f t="shared" si="81"/>
        <v>81.18279569892472</v>
      </c>
      <c r="GB98" s="165">
        <f t="shared" si="82"/>
        <v>81.18279569892472</v>
      </c>
      <c r="GC98" s="165">
        <f t="shared" si="83"/>
        <v>0</v>
      </c>
      <c r="GD98" s="165">
        <f t="shared" si="84"/>
        <v>0</v>
      </c>
      <c r="GE98" s="165">
        <f t="shared" si="85"/>
        <v>0</v>
      </c>
      <c r="GF98" s="55">
        <f t="shared" si="86"/>
        <v>0</v>
      </c>
    </row>
    <row r="99" spans="1:188" ht="18">
      <c r="A99" s="53">
        <v>18</v>
      </c>
      <c r="B99" s="53" t="s">
        <v>93</v>
      </c>
      <c r="C99" s="43">
        <v>45</v>
      </c>
      <c r="D99" s="53">
        <v>4.5</v>
      </c>
      <c r="E99" s="55">
        <f t="shared" si="68"/>
        <v>11.6701244813278</v>
      </c>
      <c r="F99" s="112">
        <v>38.56</v>
      </c>
      <c r="G99" s="111">
        <f t="shared" si="69"/>
        <v>85.6888888888889</v>
      </c>
      <c r="H99" s="112">
        <v>17.5</v>
      </c>
      <c r="I99" s="57">
        <f t="shared" si="70"/>
        <v>45.38381742738589</v>
      </c>
      <c r="J99" s="54">
        <v>17.5</v>
      </c>
      <c r="K99" s="57">
        <f t="shared" si="71"/>
        <v>45.38381742738589</v>
      </c>
      <c r="L99" s="54">
        <v>17.5</v>
      </c>
      <c r="M99" s="57">
        <f t="shared" si="72"/>
        <v>45.38381742738589</v>
      </c>
      <c r="N99" s="54"/>
      <c r="O99" s="57">
        <f t="shared" si="73"/>
        <v>0</v>
      </c>
      <c r="P99" s="54"/>
      <c r="Q99" s="54"/>
      <c r="R99" s="54"/>
      <c r="S99" s="54"/>
      <c r="T99" s="57">
        <f t="shared" si="74"/>
        <v>0</v>
      </c>
      <c r="U99" s="54"/>
      <c r="V99" s="57">
        <f t="shared" si="75"/>
        <v>0</v>
      </c>
      <c r="W99" s="54">
        <v>21.1</v>
      </c>
      <c r="X99" s="55">
        <f t="shared" si="76"/>
        <v>54.719917012448136</v>
      </c>
      <c r="Y99" s="54">
        <v>0</v>
      </c>
      <c r="Z99" s="54">
        <v>0</v>
      </c>
      <c r="AA99" s="137">
        <f>SUM((W99,H99))</f>
        <v>38.6</v>
      </c>
      <c r="EZ99" s="91"/>
      <c r="FA99" s="118"/>
      <c r="FB99" s="53">
        <v>18</v>
      </c>
      <c r="FC99" s="53" t="s">
        <v>93</v>
      </c>
      <c r="FD99" s="91"/>
      <c r="FE99" s="91"/>
      <c r="FF99" s="91"/>
      <c r="FG99" s="91"/>
      <c r="FH99" s="91"/>
      <c r="FI99" s="91"/>
      <c r="FT99" s="55">
        <v>54.719917012448136</v>
      </c>
      <c r="FU99" s="168">
        <v>18</v>
      </c>
      <c r="FV99" s="168" t="s">
        <v>93</v>
      </c>
      <c r="FW99" s="165">
        <f t="shared" si="77"/>
        <v>85.6888888888889</v>
      </c>
      <c r="FX99" s="165">
        <f t="shared" si="78"/>
        <v>11.6701244813278</v>
      </c>
      <c r="FY99" s="165">
        <f t="shared" si="79"/>
        <v>54.719917012448136</v>
      </c>
      <c r="FZ99" s="165">
        <f t="shared" si="80"/>
        <v>45.38381742738589</v>
      </c>
      <c r="GA99" s="165">
        <f t="shared" si="81"/>
        <v>45.38381742738589</v>
      </c>
      <c r="GB99" s="165">
        <f t="shared" si="82"/>
        <v>45.38381742738589</v>
      </c>
      <c r="GC99" s="165">
        <f t="shared" si="83"/>
        <v>0</v>
      </c>
      <c r="GD99" s="165">
        <f t="shared" si="84"/>
        <v>0</v>
      </c>
      <c r="GE99" s="165">
        <f t="shared" si="85"/>
        <v>0</v>
      </c>
      <c r="GF99" s="55">
        <f t="shared" si="86"/>
        <v>0</v>
      </c>
    </row>
    <row r="100" spans="1:188" ht="18">
      <c r="A100" s="53">
        <v>19</v>
      </c>
      <c r="B100" s="53" t="s">
        <v>94</v>
      </c>
      <c r="C100" s="43">
        <v>42</v>
      </c>
      <c r="D100" s="53">
        <v>0</v>
      </c>
      <c r="E100" s="55">
        <f t="shared" si="68"/>
        <v>0</v>
      </c>
      <c r="F100" s="112">
        <v>27.3</v>
      </c>
      <c r="G100" s="111">
        <f t="shared" si="69"/>
        <v>65</v>
      </c>
      <c r="H100" s="112">
        <v>9.3</v>
      </c>
      <c r="I100" s="57">
        <f t="shared" si="70"/>
        <v>34.065934065934066</v>
      </c>
      <c r="J100" s="54">
        <v>9.3</v>
      </c>
      <c r="K100" s="57">
        <f t="shared" si="71"/>
        <v>34.065934065934066</v>
      </c>
      <c r="L100" s="54">
        <v>9.3</v>
      </c>
      <c r="M100" s="57">
        <f t="shared" si="72"/>
        <v>34.065934065934066</v>
      </c>
      <c r="N100" s="54"/>
      <c r="O100" s="57">
        <f t="shared" si="73"/>
        <v>0</v>
      </c>
      <c r="P100" s="54"/>
      <c r="Q100" s="54"/>
      <c r="R100" s="54"/>
      <c r="S100" s="54"/>
      <c r="T100" s="57">
        <f t="shared" si="74"/>
        <v>0</v>
      </c>
      <c r="U100" s="54"/>
      <c r="V100" s="57">
        <f t="shared" si="75"/>
        <v>0</v>
      </c>
      <c r="W100" s="54">
        <v>18</v>
      </c>
      <c r="X100" s="55">
        <f t="shared" si="76"/>
        <v>65.93406593406593</v>
      </c>
      <c r="Y100" s="54">
        <v>0</v>
      </c>
      <c r="Z100" s="54">
        <v>0</v>
      </c>
      <c r="AA100" s="137">
        <f>SUM((W100,H100))</f>
        <v>27.3</v>
      </c>
      <c r="EZ100" s="91"/>
      <c r="FA100" s="118"/>
      <c r="FB100" s="53">
        <v>19</v>
      </c>
      <c r="FC100" s="53" t="s">
        <v>94</v>
      </c>
      <c r="FD100" s="91"/>
      <c r="FE100" s="91"/>
      <c r="FF100" s="91"/>
      <c r="FG100" s="91"/>
      <c r="FH100" s="91"/>
      <c r="FI100" s="91"/>
      <c r="FT100" s="55">
        <v>54.8</v>
      </c>
      <c r="FU100" s="168">
        <v>19</v>
      </c>
      <c r="FV100" s="168" t="s">
        <v>94</v>
      </c>
      <c r="FW100" s="165">
        <f t="shared" si="77"/>
        <v>65</v>
      </c>
      <c r="FX100" s="165">
        <f t="shared" si="78"/>
        <v>0</v>
      </c>
      <c r="FY100" s="165">
        <f t="shared" si="79"/>
        <v>65.93406593406593</v>
      </c>
      <c r="FZ100" s="165">
        <f t="shared" si="80"/>
        <v>34.065934065934066</v>
      </c>
      <c r="GA100" s="165">
        <f t="shared" si="81"/>
        <v>34.065934065934066</v>
      </c>
      <c r="GB100" s="165">
        <f t="shared" si="82"/>
        <v>34.065934065934066</v>
      </c>
      <c r="GC100" s="165">
        <f t="shared" si="83"/>
        <v>0</v>
      </c>
      <c r="GD100" s="165">
        <f t="shared" si="84"/>
        <v>0</v>
      </c>
      <c r="GE100" s="165">
        <f t="shared" si="85"/>
        <v>0</v>
      </c>
      <c r="GF100" s="55">
        <f t="shared" si="86"/>
        <v>11.13406593406593</v>
      </c>
    </row>
    <row r="101" spans="1:188" ht="18">
      <c r="A101" s="53">
        <v>20</v>
      </c>
      <c r="B101" s="53" t="s">
        <v>95</v>
      </c>
      <c r="C101" s="43">
        <v>22</v>
      </c>
      <c r="D101" s="53">
        <v>0</v>
      </c>
      <c r="E101" s="55">
        <f t="shared" si="68"/>
        <v>0</v>
      </c>
      <c r="F101" s="112">
        <v>8.3</v>
      </c>
      <c r="G101" s="111">
        <f t="shared" si="69"/>
        <v>37.727272727272734</v>
      </c>
      <c r="H101" s="112"/>
      <c r="I101" s="57">
        <f t="shared" si="70"/>
        <v>0</v>
      </c>
      <c r="J101" s="54"/>
      <c r="K101" s="57">
        <f t="shared" si="71"/>
        <v>0</v>
      </c>
      <c r="L101" s="54"/>
      <c r="M101" s="57">
        <f t="shared" si="72"/>
        <v>0</v>
      </c>
      <c r="N101" s="54"/>
      <c r="O101" s="57">
        <f t="shared" si="73"/>
        <v>0</v>
      </c>
      <c r="P101" s="54"/>
      <c r="Q101" s="54"/>
      <c r="R101" s="54"/>
      <c r="S101" s="54"/>
      <c r="T101" s="57">
        <f t="shared" si="74"/>
        <v>0</v>
      </c>
      <c r="U101" s="54"/>
      <c r="V101" s="57">
        <f t="shared" si="75"/>
        <v>0</v>
      </c>
      <c r="W101" s="54">
        <v>8.3</v>
      </c>
      <c r="X101" s="55">
        <f t="shared" si="76"/>
        <v>100</v>
      </c>
      <c r="Y101" s="54">
        <v>0</v>
      </c>
      <c r="Z101" s="54">
        <v>0</v>
      </c>
      <c r="AA101" s="137">
        <f>SUM((W101,H101))</f>
        <v>8.3</v>
      </c>
      <c r="EZ101" s="91"/>
      <c r="FA101" s="118"/>
      <c r="FB101" s="53">
        <v>20</v>
      </c>
      <c r="FC101" s="53" t="s">
        <v>95</v>
      </c>
      <c r="FD101" s="91"/>
      <c r="FE101" s="91"/>
      <c r="FF101" s="91"/>
      <c r="FG101" s="91"/>
      <c r="FH101" s="91"/>
      <c r="FI101" s="91"/>
      <c r="FT101" s="55">
        <v>100</v>
      </c>
      <c r="FU101" s="168">
        <v>20</v>
      </c>
      <c r="FV101" s="168" t="s">
        <v>95</v>
      </c>
      <c r="FW101" s="165">
        <f t="shared" si="77"/>
        <v>37.727272727272734</v>
      </c>
      <c r="FX101" s="165">
        <f t="shared" si="78"/>
        <v>0</v>
      </c>
      <c r="FY101" s="165">
        <f t="shared" si="79"/>
        <v>100</v>
      </c>
      <c r="FZ101" s="165">
        <f t="shared" si="80"/>
        <v>0</v>
      </c>
      <c r="GA101" s="165">
        <f t="shared" si="81"/>
        <v>0</v>
      </c>
      <c r="GB101" s="165">
        <f t="shared" si="82"/>
        <v>0</v>
      </c>
      <c r="GC101" s="165">
        <f t="shared" si="83"/>
        <v>0</v>
      </c>
      <c r="GD101" s="165">
        <f t="shared" si="84"/>
        <v>0</v>
      </c>
      <c r="GE101" s="165">
        <f t="shared" si="85"/>
        <v>0</v>
      </c>
      <c r="GF101" s="55">
        <f t="shared" si="86"/>
        <v>0</v>
      </c>
    </row>
    <row r="102" spans="1:188" ht="18">
      <c r="A102" s="53">
        <v>21</v>
      </c>
      <c r="B102" s="53" t="s">
        <v>96</v>
      </c>
      <c r="C102" s="43">
        <v>45</v>
      </c>
      <c r="D102" s="53">
        <v>5.5</v>
      </c>
      <c r="E102" s="55">
        <f t="shared" si="68"/>
        <v>17.857142857142858</v>
      </c>
      <c r="F102" s="112">
        <v>30.8</v>
      </c>
      <c r="G102" s="111">
        <f t="shared" si="69"/>
        <v>68.44444444444444</v>
      </c>
      <c r="H102" s="112">
        <v>24.8</v>
      </c>
      <c r="I102" s="57">
        <f t="shared" si="70"/>
        <v>80.51948051948052</v>
      </c>
      <c r="J102" s="54">
        <v>24.8</v>
      </c>
      <c r="K102" s="57">
        <f t="shared" si="71"/>
        <v>80.51948051948052</v>
      </c>
      <c r="L102" s="54">
        <v>24.8</v>
      </c>
      <c r="M102" s="57">
        <f t="shared" si="72"/>
        <v>80.51948051948052</v>
      </c>
      <c r="N102" s="54"/>
      <c r="O102" s="57">
        <f t="shared" si="73"/>
        <v>0</v>
      </c>
      <c r="P102" s="54"/>
      <c r="Q102" s="54"/>
      <c r="R102" s="54"/>
      <c r="S102" s="54"/>
      <c r="T102" s="57">
        <f t="shared" si="74"/>
        <v>0</v>
      </c>
      <c r="U102" s="54"/>
      <c r="V102" s="57">
        <f t="shared" si="75"/>
        <v>0</v>
      </c>
      <c r="W102" s="54">
        <v>6</v>
      </c>
      <c r="X102" s="55">
        <f t="shared" si="76"/>
        <v>19.480519480519483</v>
      </c>
      <c r="Y102" s="54">
        <v>0</v>
      </c>
      <c r="Z102" s="54">
        <v>0</v>
      </c>
      <c r="AA102" s="137">
        <f>SUM((W102,H102))</f>
        <v>30.8</v>
      </c>
      <c r="EZ102" s="91"/>
      <c r="FA102" s="118"/>
      <c r="FB102" s="53">
        <v>21</v>
      </c>
      <c r="FC102" s="53" t="s">
        <v>96</v>
      </c>
      <c r="FD102" s="91"/>
      <c r="FE102" s="91"/>
      <c r="FF102" s="91"/>
      <c r="FG102" s="91"/>
      <c r="FH102" s="91"/>
      <c r="FI102" s="91"/>
      <c r="FT102" s="55">
        <v>19.480519480519483</v>
      </c>
      <c r="FU102" s="168">
        <v>21</v>
      </c>
      <c r="FV102" s="168" t="s">
        <v>96</v>
      </c>
      <c r="FW102" s="165">
        <f t="shared" si="77"/>
        <v>68.44444444444444</v>
      </c>
      <c r="FX102" s="165">
        <f t="shared" si="78"/>
        <v>17.857142857142858</v>
      </c>
      <c r="FY102" s="165">
        <f t="shared" si="79"/>
        <v>19.480519480519483</v>
      </c>
      <c r="FZ102" s="165">
        <f t="shared" si="80"/>
        <v>80.51948051948052</v>
      </c>
      <c r="GA102" s="165">
        <f t="shared" si="81"/>
        <v>80.51948051948052</v>
      </c>
      <c r="GB102" s="165">
        <f t="shared" si="82"/>
        <v>80.51948051948052</v>
      </c>
      <c r="GC102" s="165">
        <f t="shared" si="83"/>
        <v>0</v>
      </c>
      <c r="GD102" s="165">
        <f t="shared" si="84"/>
        <v>0</v>
      </c>
      <c r="GE102" s="165">
        <f t="shared" si="85"/>
        <v>0</v>
      </c>
      <c r="GF102" s="55">
        <f t="shared" si="86"/>
        <v>0</v>
      </c>
    </row>
    <row r="103" spans="1:188" ht="18">
      <c r="A103" s="53">
        <v>22</v>
      </c>
      <c r="B103" s="53" t="s">
        <v>97</v>
      </c>
      <c r="C103" s="43">
        <v>25</v>
      </c>
      <c r="D103" s="53">
        <v>7.7</v>
      </c>
      <c r="E103" s="55">
        <f t="shared" si="68"/>
        <v>100</v>
      </c>
      <c r="F103" s="112">
        <v>7.7</v>
      </c>
      <c r="G103" s="111">
        <f t="shared" si="69"/>
        <v>30.8</v>
      </c>
      <c r="H103" s="112">
        <v>5.5</v>
      </c>
      <c r="I103" s="57">
        <f t="shared" si="70"/>
        <v>71.42857142857143</v>
      </c>
      <c r="J103" s="54">
        <v>5.5</v>
      </c>
      <c r="K103" s="57">
        <f t="shared" si="71"/>
        <v>71.42857142857143</v>
      </c>
      <c r="L103" s="54">
        <v>5.5</v>
      </c>
      <c r="M103" s="57">
        <f t="shared" si="72"/>
        <v>71.42857142857143</v>
      </c>
      <c r="N103" s="54"/>
      <c r="O103" s="57">
        <f t="shared" si="73"/>
        <v>0</v>
      </c>
      <c r="P103" s="54"/>
      <c r="Q103" s="54"/>
      <c r="R103" s="54"/>
      <c r="S103" s="54"/>
      <c r="T103" s="57">
        <f t="shared" si="74"/>
        <v>0</v>
      </c>
      <c r="U103" s="54"/>
      <c r="V103" s="57">
        <f t="shared" si="75"/>
        <v>0</v>
      </c>
      <c r="W103" s="54">
        <v>2.2</v>
      </c>
      <c r="X103" s="55">
        <f t="shared" si="76"/>
        <v>28.571428571428577</v>
      </c>
      <c r="Y103" s="54"/>
      <c r="Z103" s="54"/>
      <c r="AA103" s="137">
        <f>SUM((W103,H103))</f>
        <v>7.7</v>
      </c>
      <c r="EZ103" s="91"/>
      <c r="FA103" s="118"/>
      <c r="FB103" s="53">
        <v>22</v>
      </c>
      <c r="FC103" s="53" t="s">
        <v>97</v>
      </c>
      <c r="FD103" s="91"/>
      <c r="FE103" s="91"/>
      <c r="FF103" s="91"/>
      <c r="FG103" s="91"/>
      <c r="FH103" s="91"/>
      <c r="FI103" s="91"/>
      <c r="FT103" s="55">
        <v>28.571428571428577</v>
      </c>
      <c r="FU103" s="168">
        <v>22</v>
      </c>
      <c r="FV103" s="168" t="s">
        <v>97</v>
      </c>
      <c r="FW103" s="165">
        <f t="shared" si="77"/>
        <v>30.8</v>
      </c>
      <c r="FX103" s="165">
        <f t="shared" si="78"/>
        <v>100</v>
      </c>
      <c r="FY103" s="165">
        <f t="shared" si="79"/>
        <v>28.571428571428577</v>
      </c>
      <c r="FZ103" s="165">
        <f t="shared" si="80"/>
        <v>71.42857142857143</v>
      </c>
      <c r="GA103" s="165">
        <f t="shared" si="81"/>
        <v>71.42857142857143</v>
      </c>
      <c r="GB103" s="165">
        <f t="shared" si="82"/>
        <v>71.42857142857143</v>
      </c>
      <c r="GC103" s="165">
        <f t="shared" si="83"/>
        <v>0</v>
      </c>
      <c r="GD103" s="165">
        <f t="shared" si="84"/>
        <v>0</v>
      </c>
      <c r="GE103" s="165">
        <f t="shared" si="85"/>
        <v>0</v>
      </c>
      <c r="GF103" s="55">
        <f t="shared" si="86"/>
        <v>0</v>
      </c>
    </row>
    <row r="104" spans="1:188" ht="18">
      <c r="A104" s="53">
        <v>23</v>
      </c>
      <c r="B104" s="53" t="s">
        <v>98</v>
      </c>
      <c r="C104" s="43">
        <v>10</v>
      </c>
      <c r="D104" s="53">
        <v>1</v>
      </c>
      <c r="E104" s="55">
        <f t="shared" si="68"/>
        <v>12.048192771084336</v>
      </c>
      <c r="F104" s="112">
        <v>8.3</v>
      </c>
      <c r="G104" s="111">
        <f t="shared" si="69"/>
        <v>83</v>
      </c>
      <c r="H104" s="112">
        <v>7.3</v>
      </c>
      <c r="I104" s="57">
        <f t="shared" si="70"/>
        <v>87.95180722891565</v>
      </c>
      <c r="J104" s="54">
        <v>7.3</v>
      </c>
      <c r="K104" s="57">
        <f t="shared" si="71"/>
        <v>87.95180722891565</v>
      </c>
      <c r="L104" s="54">
        <v>7.3</v>
      </c>
      <c r="M104" s="57">
        <f t="shared" si="72"/>
        <v>87.95180722891565</v>
      </c>
      <c r="N104" s="54"/>
      <c r="O104" s="57">
        <f t="shared" si="73"/>
        <v>0</v>
      </c>
      <c r="P104" s="54"/>
      <c r="Q104" s="54"/>
      <c r="R104" s="54"/>
      <c r="S104" s="54"/>
      <c r="T104" s="57">
        <f t="shared" si="74"/>
        <v>0</v>
      </c>
      <c r="U104" s="54"/>
      <c r="V104" s="57">
        <f t="shared" si="75"/>
        <v>0</v>
      </c>
      <c r="W104" s="54">
        <v>1</v>
      </c>
      <c r="X104" s="55">
        <f t="shared" si="76"/>
        <v>12.048192771084336</v>
      </c>
      <c r="Y104" s="54">
        <v>0</v>
      </c>
      <c r="Z104" s="54">
        <v>0</v>
      </c>
      <c r="AA104" s="137">
        <f>SUM((W104,H104))</f>
        <v>8.3</v>
      </c>
      <c r="EZ104" s="91"/>
      <c r="FA104" s="118"/>
      <c r="FB104" s="53">
        <v>23</v>
      </c>
      <c r="FC104" s="53" t="s">
        <v>98</v>
      </c>
      <c r="FD104" s="91"/>
      <c r="FE104" s="91"/>
      <c r="FF104" s="91"/>
      <c r="FG104" s="91"/>
      <c r="FH104" s="91"/>
      <c r="FI104" s="91"/>
      <c r="FT104" s="55">
        <v>12.048192771084336</v>
      </c>
      <c r="FU104" s="168">
        <v>23</v>
      </c>
      <c r="FV104" s="168" t="s">
        <v>98</v>
      </c>
      <c r="FW104" s="165">
        <f t="shared" si="77"/>
        <v>83</v>
      </c>
      <c r="FX104" s="165">
        <f t="shared" si="78"/>
        <v>12.048192771084336</v>
      </c>
      <c r="FY104" s="165">
        <f t="shared" si="79"/>
        <v>12.048192771084336</v>
      </c>
      <c r="FZ104" s="165">
        <f t="shared" si="80"/>
        <v>87.95180722891565</v>
      </c>
      <c r="GA104" s="165">
        <f t="shared" si="81"/>
        <v>87.95180722891565</v>
      </c>
      <c r="GB104" s="165">
        <f t="shared" si="82"/>
        <v>87.95180722891565</v>
      </c>
      <c r="GC104" s="165">
        <f t="shared" si="83"/>
        <v>0</v>
      </c>
      <c r="GD104" s="165">
        <f t="shared" si="84"/>
        <v>0</v>
      </c>
      <c r="GE104" s="165">
        <f t="shared" si="85"/>
        <v>0</v>
      </c>
      <c r="GF104" s="55">
        <f t="shared" si="86"/>
        <v>0</v>
      </c>
    </row>
    <row r="105" spans="1:188" ht="18">
      <c r="A105" s="53">
        <v>24</v>
      </c>
      <c r="B105" s="53" t="s">
        <v>99</v>
      </c>
      <c r="C105" s="43">
        <v>36</v>
      </c>
      <c r="D105" s="53"/>
      <c r="E105" s="55" t="e">
        <f t="shared" si="68"/>
        <v>#DIV/0!</v>
      </c>
      <c r="F105" s="112"/>
      <c r="G105" s="111">
        <f t="shared" si="69"/>
        <v>0</v>
      </c>
      <c r="H105" s="112"/>
      <c r="I105" s="57" t="e">
        <f t="shared" si="70"/>
        <v>#DIV/0!</v>
      </c>
      <c r="J105" s="54"/>
      <c r="K105" s="57" t="e">
        <f t="shared" si="71"/>
        <v>#DIV/0!</v>
      </c>
      <c r="L105" s="54"/>
      <c r="M105" s="57" t="e">
        <f t="shared" si="72"/>
        <v>#DIV/0!</v>
      </c>
      <c r="N105" s="54"/>
      <c r="O105" s="57" t="e">
        <f t="shared" si="73"/>
        <v>#DIV/0!</v>
      </c>
      <c r="P105" s="54"/>
      <c r="Q105" s="54"/>
      <c r="R105" s="54"/>
      <c r="S105" s="54"/>
      <c r="T105" s="57" t="e">
        <f t="shared" si="74"/>
        <v>#DIV/0!</v>
      </c>
      <c r="U105" s="54"/>
      <c r="V105" s="57" t="e">
        <f t="shared" si="75"/>
        <v>#DIV/0!</v>
      </c>
      <c r="W105" s="54"/>
      <c r="X105" s="55" t="e">
        <f t="shared" si="76"/>
        <v>#DIV/0!</v>
      </c>
      <c r="Y105" s="54"/>
      <c r="Z105" s="54"/>
      <c r="AA105" s="137">
        <f>SUM((W105,H105))</f>
        <v>0</v>
      </c>
      <c r="EZ105" s="91"/>
      <c r="FA105" s="118"/>
      <c r="FB105" s="53">
        <v>24</v>
      </c>
      <c r="FC105" s="53" t="s">
        <v>99</v>
      </c>
      <c r="FD105" s="91"/>
      <c r="FE105" s="91"/>
      <c r="FF105" s="91"/>
      <c r="FG105" s="91"/>
      <c r="FH105" s="91"/>
      <c r="FI105" s="91"/>
      <c r="FT105" s="55" t="e">
        <v>#DIV/0!</v>
      </c>
      <c r="FU105" s="168">
        <v>24</v>
      </c>
      <c r="FV105" s="168" t="s">
        <v>99</v>
      </c>
      <c r="FW105" s="165">
        <f t="shared" si="77"/>
        <v>0</v>
      </c>
      <c r="FX105" s="165" t="e">
        <f t="shared" si="78"/>
        <v>#DIV/0!</v>
      </c>
      <c r="FY105" s="165" t="e">
        <f t="shared" si="79"/>
        <v>#DIV/0!</v>
      </c>
      <c r="FZ105" s="165" t="e">
        <f t="shared" si="80"/>
        <v>#DIV/0!</v>
      </c>
      <c r="GA105" s="165" t="e">
        <f t="shared" si="81"/>
        <v>#DIV/0!</v>
      </c>
      <c r="GB105" s="165" t="e">
        <f t="shared" si="82"/>
        <v>#DIV/0!</v>
      </c>
      <c r="GC105" s="165" t="e">
        <f t="shared" si="83"/>
        <v>#DIV/0!</v>
      </c>
      <c r="GD105" s="165" t="e">
        <f t="shared" si="84"/>
        <v>#DIV/0!</v>
      </c>
      <c r="GE105" s="165" t="e">
        <f t="shared" si="85"/>
        <v>#DIV/0!</v>
      </c>
      <c r="GF105" s="55" t="e">
        <f t="shared" si="86"/>
        <v>#DIV/0!</v>
      </c>
    </row>
    <row r="106" spans="1:188" ht="18">
      <c r="A106" s="53">
        <v>25</v>
      </c>
      <c r="B106" s="53" t="s">
        <v>100</v>
      </c>
      <c r="C106" s="28">
        <v>0.8</v>
      </c>
      <c r="D106" s="6"/>
      <c r="E106" s="70" t="e">
        <f t="shared" si="68"/>
        <v>#DIV/0!</v>
      </c>
      <c r="F106" s="138"/>
      <c r="G106" s="139">
        <f t="shared" si="69"/>
        <v>0</v>
      </c>
      <c r="H106" s="138"/>
      <c r="I106" s="140" t="e">
        <f t="shared" si="70"/>
        <v>#DIV/0!</v>
      </c>
      <c r="J106" s="141"/>
      <c r="K106" s="140" t="e">
        <f t="shared" si="71"/>
        <v>#DIV/0!</v>
      </c>
      <c r="L106" s="141"/>
      <c r="M106" s="140" t="e">
        <f t="shared" si="72"/>
        <v>#DIV/0!</v>
      </c>
      <c r="N106" s="141"/>
      <c r="O106" s="140" t="e">
        <f t="shared" si="73"/>
        <v>#DIV/0!</v>
      </c>
      <c r="P106" s="141"/>
      <c r="Q106" s="141"/>
      <c r="R106" s="141"/>
      <c r="S106" s="141"/>
      <c r="T106" s="140" t="e">
        <f t="shared" si="74"/>
        <v>#DIV/0!</v>
      </c>
      <c r="U106" s="141"/>
      <c r="V106" s="140" t="e">
        <f t="shared" si="75"/>
        <v>#DIV/0!</v>
      </c>
      <c r="W106" s="141"/>
      <c r="X106" s="70" t="e">
        <f t="shared" si="76"/>
        <v>#DIV/0!</v>
      </c>
      <c r="Y106" s="54"/>
      <c r="Z106" s="54"/>
      <c r="AA106" s="137">
        <f>SUM((W106,H106))</f>
        <v>0</v>
      </c>
      <c r="EZ106" s="91"/>
      <c r="FA106" s="118"/>
      <c r="FB106" s="53">
        <v>25</v>
      </c>
      <c r="FC106" s="53" t="s">
        <v>100</v>
      </c>
      <c r="FD106" s="91"/>
      <c r="FE106" s="91"/>
      <c r="FF106" s="91"/>
      <c r="FG106" s="91"/>
      <c r="FH106" s="91"/>
      <c r="FI106" s="91"/>
      <c r="FT106" s="70" t="e">
        <v>#DIV/0!</v>
      </c>
      <c r="FU106" s="168">
        <v>25</v>
      </c>
      <c r="FV106" s="168" t="s">
        <v>100</v>
      </c>
      <c r="FW106" s="165">
        <f t="shared" si="77"/>
        <v>0</v>
      </c>
      <c r="FX106" s="165" t="e">
        <f t="shared" si="78"/>
        <v>#DIV/0!</v>
      </c>
      <c r="FY106" s="165" t="e">
        <f t="shared" si="79"/>
        <v>#DIV/0!</v>
      </c>
      <c r="FZ106" s="165" t="e">
        <f t="shared" si="80"/>
        <v>#DIV/0!</v>
      </c>
      <c r="GA106" s="165" t="e">
        <f t="shared" si="81"/>
        <v>#DIV/0!</v>
      </c>
      <c r="GB106" s="165" t="e">
        <f t="shared" si="82"/>
        <v>#DIV/0!</v>
      </c>
      <c r="GC106" s="165" t="e">
        <f t="shared" si="83"/>
        <v>#DIV/0!</v>
      </c>
      <c r="GD106" s="165" t="e">
        <f t="shared" si="84"/>
        <v>#DIV/0!</v>
      </c>
      <c r="GE106" s="165" t="e">
        <f t="shared" si="85"/>
        <v>#DIV/0!</v>
      </c>
      <c r="GF106" s="55" t="e">
        <f t="shared" si="86"/>
        <v>#DIV/0!</v>
      </c>
    </row>
    <row r="107" spans="1:188" ht="18">
      <c r="A107" s="190" t="s">
        <v>101</v>
      </c>
      <c r="B107" s="190"/>
      <c r="C107" s="79">
        <f>SUM(C82:C106)</f>
        <v>860.3999999999999</v>
      </c>
      <c r="D107" s="79">
        <f>SUM(D82:D106)</f>
        <v>138.99999999999997</v>
      </c>
      <c r="E107" s="77">
        <f t="shared" si="68"/>
        <v>28.69766289536707</v>
      </c>
      <c r="F107" s="60">
        <f>SUM(F82:F106)</f>
        <v>484.36000000000007</v>
      </c>
      <c r="G107" s="77">
        <f t="shared" si="69"/>
        <v>56.29474662947468</v>
      </c>
      <c r="H107" s="60">
        <f>SUM(H82:H106)</f>
        <v>292.5</v>
      </c>
      <c r="I107" s="77">
        <f t="shared" si="70"/>
        <v>60.388966884135755</v>
      </c>
      <c r="J107" s="60">
        <f>SUM(J82:J106)</f>
        <v>284.6</v>
      </c>
      <c r="K107" s="77">
        <f t="shared" si="71"/>
        <v>58.75794863324799</v>
      </c>
      <c r="L107" s="60">
        <f>SUM(L82:L106)</f>
        <v>279</v>
      </c>
      <c r="M107" s="77">
        <f t="shared" si="72"/>
        <v>57.60178379717564</v>
      </c>
      <c r="N107" s="60">
        <f>SUM(N82:N106)</f>
        <v>29.199999999999996</v>
      </c>
      <c r="O107" s="77">
        <f t="shared" si="73"/>
        <v>6.0285737880915</v>
      </c>
      <c r="P107" s="60">
        <f>SUM(P82:P106)</f>
        <v>11.600000000000001</v>
      </c>
      <c r="Q107" s="60">
        <f>SUM(Q82:Q106)</f>
        <v>5.2</v>
      </c>
      <c r="R107" s="60">
        <f>SUM(R82:R106)</f>
        <v>12.9</v>
      </c>
      <c r="S107" s="60">
        <f>SUM(S82:S106)</f>
        <v>4</v>
      </c>
      <c r="T107" s="77">
        <f t="shared" si="74"/>
        <v>0.8258320257659592</v>
      </c>
      <c r="U107" s="60">
        <f>SUM(U82:U106)</f>
        <v>0</v>
      </c>
      <c r="V107" s="77">
        <f>SUM(U107/H107)*100</f>
        <v>0</v>
      </c>
      <c r="W107" s="60">
        <f>SUM(W82:W106)</f>
        <v>191.9</v>
      </c>
      <c r="X107" s="77">
        <f t="shared" si="76"/>
        <v>39.61929143612189</v>
      </c>
      <c r="Y107" s="60">
        <f>SUM(Y82:Y106)</f>
        <v>0</v>
      </c>
      <c r="Z107" s="60">
        <f>SUM(Z82:Z106)</f>
        <v>0</v>
      </c>
      <c r="AA107" s="137">
        <f>SUM((W107,H107))</f>
        <v>484.4</v>
      </c>
      <c r="EZ107" s="91"/>
      <c r="FA107" s="118"/>
      <c r="FB107" s="178" t="s">
        <v>102</v>
      </c>
      <c r="FC107" s="179"/>
      <c r="FD107" s="91"/>
      <c r="FE107" s="91"/>
      <c r="FF107" s="91"/>
      <c r="FG107" s="91"/>
      <c r="FH107" s="91"/>
      <c r="FI107" s="91"/>
      <c r="FT107" s="77">
        <v>36.574242977015686</v>
      </c>
      <c r="FU107" s="180" t="s">
        <v>102</v>
      </c>
      <c r="FV107" s="181"/>
      <c r="FW107" s="174">
        <f t="shared" si="77"/>
        <v>56.29474662947468</v>
      </c>
      <c r="FX107" s="174">
        <f t="shared" si="78"/>
        <v>28.69766289536707</v>
      </c>
      <c r="FY107" s="174">
        <f t="shared" si="79"/>
        <v>39.61929143612189</v>
      </c>
      <c r="FZ107" s="174">
        <f t="shared" si="80"/>
        <v>60.388966884135755</v>
      </c>
      <c r="GA107" s="174">
        <f t="shared" si="81"/>
        <v>58.75794863324799</v>
      </c>
      <c r="GB107" s="174">
        <f t="shared" si="82"/>
        <v>57.60178379717564</v>
      </c>
      <c r="GC107" s="174">
        <f t="shared" si="83"/>
        <v>6.0285737880915</v>
      </c>
      <c r="GD107" s="174">
        <f t="shared" si="84"/>
        <v>0</v>
      </c>
      <c r="GE107" s="174">
        <f t="shared" si="85"/>
        <v>0.8258320257659592</v>
      </c>
      <c r="GF107" s="55">
        <f t="shared" si="86"/>
        <v>3.045048459106205</v>
      </c>
    </row>
    <row r="108" spans="1:187" s="75" customFormat="1" ht="18">
      <c r="A108" s="79"/>
      <c r="B108" s="80" t="s">
        <v>103</v>
      </c>
      <c r="C108" s="79">
        <v>742.85</v>
      </c>
      <c r="D108" s="79">
        <v>192.5</v>
      </c>
      <c r="E108" s="77">
        <f t="shared" si="68"/>
        <v>31.812923483721697</v>
      </c>
      <c r="F108" s="60">
        <v>605.1</v>
      </c>
      <c r="G108" s="77">
        <f t="shared" si="69"/>
        <v>81.45655246685064</v>
      </c>
      <c r="H108" s="60">
        <v>354.7</v>
      </c>
      <c r="I108" s="77">
        <f t="shared" si="70"/>
        <v>58.61841018013551</v>
      </c>
      <c r="J108" s="60">
        <v>344</v>
      </c>
      <c r="K108" s="77">
        <f t="shared" si="71"/>
        <v>56.85010742026111</v>
      </c>
      <c r="L108" s="60">
        <v>318.6</v>
      </c>
      <c r="M108" s="77">
        <f t="shared" si="72"/>
        <v>52.6524541398116</v>
      </c>
      <c r="N108" s="60">
        <v>38.3</v>
      </c>
      <c r="O108" s="77">
        <f t="shared" si="73"/>
        <v>6.329532308709304</v>
      </c>
      <c r="P108" s="60">
        <v>6.3</v>
      </c>
      <c r="Q108" s="60">
        <v>16.4</v>
      </c>
      <c r="R108" s="60">
        <v>15.6</v>
      </c>
      <c r="S108" s="60">
        <v>3.3</v>
      </c>
      <c r="T108" s="77">
        <f t="shared" si="74"/>
        <v>0.5453644025780863</v>
      </c>
      <c r="U108" s="60">
        <v>0</v>
      </c>
      <c r="V108" s="77">
        <f>SUM(U108/H108)*100</f>
        <v>0</v>
      </c>
      <c r="W108" s="60">
        <v>250.4</v>
      </c>
      <c r="X108" s="77">
        <f t="shared" si="76"/>
        <v>41.38158981986449</v>
      </c>
      <c r="Y108" s="60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23"/>
      <c r="EF108" s="142"/>
      <c r="EG108" s="142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23"/>
      <c r="EU108" s="23"/>
      <c r="EX108" s="183" t="s">
        <v>102</v>
      </c>
      <c r="EY108" s="184"/>
      <c r="EZ108" s="83">
        <v>77.12189540284042</v>
      </c>
      <c r="FA108" s="83">
        <v>35.2766625938209</v>
      </c>
      <c r="FB108" s="182" t="s">
        <v>120</v>
      </c>
      <c r="FC108" s="182"/>
      <c r="FD108" s="83">
        <v>60.46430441612847</v>
      </c>
      <c r="FE108" s="83">
        <v>54.82632222028276</v>
      </c>
      <c r="FF108" s="83">
        <v>9.251178216093557</v>
      </c>
      <c r="FG108" s="84">
        <v>2.2104085058757694</v>
      </c>
      <c r="FH108" s="83">
        <v>3.4910106475824745</v>
      </c>
      <c r="FT108" s="57">
        <v>38.478670549940034</v>
      </c>
      <c r="FU108" s="170"/>
      <c r="FV108" s="170" t="s">
        <v>103</v>
      </c>
      <c r="FW108" s="174">
        <f t="shared" si="77"/>
        <v>81.45655246685064</v>
      </c>
      <c r="FX108" s="174">
        <f t="shared" si="78"/>
        <v>31.812923483721697</v>
      </c>
      <c r="FY108" s="174">
        <f t="shared" si="79"/>
        <v>41.38158981986449</v>
      </c>
      <c r="FZ108" s="174">
        <f t="shared" si="80"/>
        <v>58.61841018013551</v>
      </c>
      <c r="GA108" s="174">
        <f t="shared" si="81"/>
        <v>56.85010742026111</v>
      </c>
      <c r="GB108" s="174">
        <f t="shared" si="82"/>
        <v>52.6524541398116</v>
      </c>
      <c r="GC108" s="174">
        <f t="shared" si="83"/>
        <v>6.329532308709304</v>
      </c>
      <c r="GD108" s="174">
        <f t="shared" si="84"/>
        <v>0</v>
      </c>
      <c r="GE108" s="174">
        <f t="shared" si="85"/>
        <v>0.5453644025780863</v>
      </c>
    </row>
    <row r="109" spans="1:187" s="75" customFormat="1" ht="18">
      <c r="A109" s="79"/>
      <c r="B109" s="80" t="s">
        <v>104</v>
      </c>
      <c r="C109" s="79">
        <v>1110.4</v>
      </c>
      <c r="D109" s="79">
        <v>189.2</v>
      </c>
      <c r="E109" s="77">
        <f t="shared" si="68"/>
        <v>21.774657613074</v>
      </c>
      <c r="F109" s="60">
        <v>868.9</v>
      </c>
      <c r="G109" s="77">
        <f t="shared" si="69"/>
        <v>78.25108069164264</v>
      </c>
      <c r="H109" s="60">
        <v>484.5</v>
      </c>
      <c r="I109" s="77">
        <f t="shared" si="70"/>
        <v>55.760156519737606</v>
      </c>
      <c r="J109" s="60">
        <v>471.6</v>
      </c>
      <c r="K109" s="77">
        <f t="shared" si="71"/>
        <v>54.27552077339165</v>
      </c>
      <c r="L109" s="60">
        <v>425</v>
      </c>
      <c r="M109" s="77">
        <f t="shared" si="72"/>
        <v>48.91241799976982</v>
      </c>
      <c r="N109" s="60">
        <v>44.7</v>
      </c>
      <c r="O109" s="77">
        <f t="shared" si="73"/>
        <v>5.144435493152262</v>
      </c>
      <c r="P109" s="60">
        <v>11.3</v>
      </c>
      <c r="Q109" s="60">
        <v>21.5</v>
      </c>
      <c r="R109" s="60">
        <v>11.9</v>
      </c>
      <c r="S109" s="60">
        <v>6.2</v>
      </c>
      <c r="T109" s="77">
        <f t="shared" si="74"/>
        <v>0.7135458625848775</v>
      </c>
      <c r="U109" s="60">
        <v>6.1</v>
      </c>
      <c r="V109" s="77">
        <f>SUM(U109/H109)*100</f>
        <v>1.2590299277605779</v>
      </c>
      <c r="W109" s="60">
        <v>384.4</v>
      </c>
      <c r="X109" s="77">
        <f t="shared" si="76"/>
        <v>44.239843480262394</v>
      </c>
      <c r="Y109" s="60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23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23"/>
      <c r="EU109" s="23"/>
      <c r="EX109" s="186" t="s">
        <v>105</v>
      </c>
      <c r="EY109" s="187"/>
      <c r="EZ109" s="83">
        <v>68.04568756183109</v>
      </c>
      <c r="FA109" s="83">
        <v>8.643933386201429</v>
      </c>
      <c r="FB109" s="182" t="s">
        <v>121</v>
      </c>
      <c r="FC109" s="182"/>
      <c r="FD109" s="83">
        <v>55.03568596352101</v>
      </c>
      <c r="FE109" s="83">
        <v>49.220195611948185</v>
      </c>
      <c r="FF109" s="83">
        <v>8.657150409727729</v>
      </c>
      <c r="FG109" s="84">
        <v>1.3732552904097253</v>
      </c>
      <c r="FH109" s="83">
        <v>0</v>
      </c>
      <c r="FT109" s="57">
        <v>41.7910447761194</v>
      </c>
      <c r="FU109" s="171"/>
      <c r="FV109" s="171" t="s">
        <v>104</v>
      </c>
      <c r="FW109" s="174">
        <f t="shared" si="77"/>
        <v>78.25108069164264</v>
      </c>
      <c r="FX109" s="174">
        <f t="shared" si="78"/>
        <v>21.774657613074</v>
      </c>
      <c r="FY109" s="174">
        <f t="shared" si="79"/>
        <v>44.239843480262394</v>
      </c>
      <c r="FZ109" s="174">
        <f t="shared" si="80"/>
        <v>55.760156519737606</v>
      </c>
      <c r="GA109" s="174">
        <f t="shared" si="81"/>
        <v>54.27552077339165</v>
      </c>
      <c r="GB109" s="174">
        <f t="shared" si="82"/>
        <v>48.91241799976982</v>
      </c>
      <c r="GC109" s="174">
        <f t="shared" si="83"/>
        <v>5.144435493152262</v>
      </c>
      <c r="GD109" s="174">
        <f t="shared" si="84"/>
        <v>1.2590299277605779</v>
      </c>
      <c r="GE109" s="174">
        <f t="shared" si="85"/>
        <v>0.7135458625848775</v>
      </c>
    </row>
    <row r="110" spans="12:27" ht="12.75">
      <c r="L110" s="1"/>
      <c r="M110" s="1"/>
      <c r="N110" s="1"/>
      <c r="O110" s="1"/>
      <c r="P110" s="1"/>
      <c r="Q110" s="1"/>
      <c r="AA110" s="137"/>
    </row>
    <row r="111" spans="2:187" ht="18">
      <c r="B111" s="4" t="s">
        <v>106</v>
      </c>
      <c r="C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AA111" s="137"/>
      <c r="FB111" s="90" t="s">
        <v>107</v>
      </c>
      <c r="FC111" s="90"/>
      <c r="FU111" s="202" t="s">
        <v>107</v>
      </c>
      <c r="FV111" s="202"/>
      <c r="FW111" s="202"/>
      <c r="FX111" s="202"/>
      <c r="FY111" s="202"/>
      <c r="FZ111" s="202"/>
      <c r="GA111" s="203"/>
      <c r="GB111" s="202"/>
      <c r="GC111" s="202"/>
      <c r="GD111" s="148"/>
      <c r="GE111" s="22"/>
    </row>
    <row r="112" spans="12:186" ht="18">
      <c r="L112" s="1"/>
      <c r="M112" s="1"/>
      <c r="N112" s="1"/>
      <c r="O112" s="1"/>
      <c r="P112" s="1"/>
      <c r="Q112" s="1"/>
      <c r="AA112" s="137"/>
      <c r="FB112" s="90" t="s">
        <v>108</v>
      </c>
      <c r="FC112" s="90"/>
      <c r="FU112" s="202" t="s">
        <v>108</v>
      </c>
      <c r="FV112" s="202"/>
      <c r="FW112" s="202"/>
      <c r="FX112" s="202"/>
      <c r="FY112" s="202"/>
      <c r="FZ112" s="202"/>
      <c r="GA112" s="205"/>
      <c r="GB112" s="205"/>
      <c r="GC112" s="205"/>
      <c r="GD112" s="205" t="s">
        <v>109</v>
      </c>
    </row>
    <row r="113" spans="12:27" ht="12.75">
      <c r="L113" s="1"/>
      <c r="M113" s="1"/>
      <c r="N113" s="1"/>
      <c r="O113" s="1"/>
      <c r="P113" s="1"/>
      <c r="Q113" s="1"/>
      <c r="AA113" s="137"/>
    </row>
    <row r="114" spans="12:27" ht="12.75">
      <c r="L114" s="1"/>
      <c r="M114" s="1"/>
      <c r="N114" s="1"/>
      <c r="O114" s="1"/>
      <c r="P114" s="1"/>
      <c r="Q114" s="1"/>
      <c r="AA114" s="137"/>
    </row>
    <row r="115" spans="2:187" ht="12.75">
      <c r="B115" s="188" t="s">
        <v>141</v>
      </c>
      <c r="C115" s="188"/>
      <c r="D115" s="188"/>
      <c r="E115" s="188"/>
      <c r="F115" s="188"/>
      <c r="G115" s="188"/>
      <c r="H115" s="75" t="s">
        <v>131</v>
      </c>
      <c r="I115" s="75"/>
      <c r="J115" s="75"/>
      <c r="K115" s="75"/>
      <c r="L115" s="75"/>
      <c r="M115" s="1"/>
      <c r="N115" s="1"/>
      <c r="O115" s="1"/>
      <c r="P115" s="1"/>
      <c r="Q115" s="1"/>
      <c r="AA115" s="137"/>
      <c r="FU115" s="185"/>
      <c r="FV115" s="185"/>
      <c r="FW115" s="185"/>
      <c r="FX115" s="185"/>
      <c r="FY115" s="185"/>
      <c r="FZ115" s="185"/>
      <c r="GA115" s="185"/>
      <c r="GB115" s="185"/>
      <c r="GC115" s="185"/>
      <c r="GD115" s="185"/>
      <c r="GE115" s="185"/>
    </row>
    <row r="116" spans="2:187" ht="18">
      <c r="B116" s="75"/>
      <c r="C116" s="75"/>
      <c r="F116" s="75"/>
      <c r="G116" s="75"/>
      <c r="H116" s="75"/>
      <c r="I116" s="75"/>
      <c r="J116" s="75"/>
      <c r="K116" s="75"/>
      <c r="L116" s="75"/>
      <c r="M116" s="1"/>
      <c r="N116" s="1"/>
      <c r="O116" s="1"/>
      <c r="P116" s="1"/>
      <c r="Q116" s="1"/>
      <c r="AA116" s="137"/>
      <c r="FU116" s="177" t="s">
        <v>142</v>
      </c>
      <c r="FV116" s="177"/>
      <c r="FW116" s="177"/>
      <c r="FX116" s="177"/>
      <c r="FY116" s="177"/>
      <c r="FZ116" s="177"/>
      <c r="GA116" s="177"/>
      <c r="GB116" s="177"/>
      <c r="GC116" s="177"/>
      <c r="GD116" s="177"/>
      <c r="GE116" s="177"/>
    </row>
    <row r="117" spans="1:188" ht="18">
      <c r="A117" s="6" t="s">
        <v>13</v>
      </c>
      <c r="B117" s="6"/>
      <c r="C117" s="93" t="s">
        <v>122</v>
      </c>
      <c r="D117" s="26" t="s">
        <v>22</v>
      </c>
      <c r="E117" s="26" t="s">
        <v>123</v>
      </c>
      <c r="F117" s="28" t="s">
        <v>17</v>
      </c>
      <c r="G117" s="26" t="s">
        <v>16</v>
      </c>
      <c r="H117" s="13" t="s">
        <v>18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9"/>
      <c r="T117" s="19"/>
      <c r="U117" s="44"/>
      <c r="V117" s="94"/>
      <c r="W117" s="33" t="s">
        <v>124</v>
      </c>
      <c r="X117" s="26" t="s">
        <v>16</v>
      </c>
      <c r="Y117" s="26"/>
      <c r="Z117" s="26"/>
      <c r="AA117" s="137"/>
      <c r="FB117" s="6" t="s">
        <v>13</v>
      </c>
      <c r="FC117" s="6"/>
      <c r="FU117" s="149" t="s">
        <v>13</v>
      </c>
      <c r="FV117" s="149"/>
      <c r="FW117" s="150" t="s">
        <v>21</v>
      </c>
      <c r="FX117" s="150" t="s">
        <v>22</v>
      </c>
      <c r="FY117" s="150" t="s">
        <v>23</v>
      </c>
      <c r="FZ117" s="151" t="s">
        <v>24</v>
      </c>
      <c r="GA117" s="152"/>
      <c r="GB117" s="152"/>
      <c r="GC117" s="152"/>
      <c r="GD117" s="152"/>
      <c r="GE117" s="172"/>
      <c r="GF117" s="26"/>
    </row>
    <row r="118" spans="1:188" ht="18">
      <c r="A118" s="24"/>
      <c r="B118" s="38" t="s">
        <v>27</v>
      </c>
      <c r="C118" s="22" t="s">
        <v>125</v>
      </c>
      <c r="D118" s="38" t="s">
        <v>29</v>
      </c>
      <c r="E118" s="38" t="s">
        <v>15</v>
      </c>
      <c r="F118" s="34" t="s">
        <v>30</v>
      </c>
      <c r="G118" s="38" t="s">
        <v>31</v>
      </c>
      <c r="H118" s="28" t="s">
        <v>32</v>
      </c>
      <c r="I118" s="26" t="s">
        <v>16</v>
      </c>
      <c r="J118" s="26" t="s">
        <v>33</v>
      </c>
      <c r="K118" s="26" t="s">
        <v>16</v>
      </c>
      <c r="L118" s="26" t="s">
        <v>34</v>
      </c>
      <c r="M118" s="26" t="s">
        <v>16</v>
      </c>
      <c r="N118" s="26" t="s">
        <v>35</v>
      </c>
      <c r="O118" s="26" t="s">
        <v>16</v>
      </c>
      <c r="P118" s="42"/>
      <c r="Q118" s="42" t="s">
        <v>36</v>
      </c>
      <c r="R118" s="93"/>
      <c r="S118" s="33" t="s">
        <v>37</v>
      </c>
      <c r="T118" s="33" t="s">
        <v>16</v>
      </c>
      <c r="U118" s="33" t="s">
        <v>126</v>
      </c>
      <c r="V118" s="26" t="s">
        <v>16</v>
      </c>
      <c r="W118" s="27" t="s">
        <v>127</v>
      </c>
      <c r="X118" s="38" t="s">
        <v>130</v>
      </c>
      <c r="Y118" s="38" t="s">
        <v>40</v>
      </c>
      <c r="Z118" s="38" t="s">
        <v>41</v>
      </c>
      <c r="AA118" s="137"/>
      <c r="FB118" s="24" t="s">
        <v>42</v>
      </c>
      <c r="FC118" s="24" t="s">
        <v>43</v>
      </c>
      <c r="FU118" s="153" t="s">
        <v>42</v>
      </c>
      <c r="FV118" s="153" t="s">
        <v>43</v>
      </c>
      <c r="FW118" s="154" t="s">
        <v>48</v>
      </c>
      <c r="FX118" s="154" t="s">
        <v>49</v>
      </c>
      <c r="FY118" s="154" t="s">
        <v>50</v>
      </c>
      <c r="FZ118" s="154" t="s">
        <v>46</v>
      </c>
      <c r="GA118" s="155" t="s">
        <v>44</v>
      </c>
      <c r="GB118" s="156"/>
      <c r="GC118" s="157" t="s">
        <v>51</v>
      </c>
      <c r="GD118" s="158" t="s">
        <v>52</v>
      </c>
      <c r="GE118" s="157" t="s">
        <v>53</v>
      </c>
      <c r="GF118" s="24" t="s">
        <v>55</v>
      </c>
    </row>
    <row r="119" spans="1:188" ht="18">
      <c r="A119" s="46"/>
      <c r="B119" s="48" t="s">
        <v>56</v>
      </c>
      <c r="C119" s="31" t="s">
        <v>0</v>
      </c>
      <c r="D119" s="48" t="s">
        <v>0</v>
      </c>
      <c r="E119" s="48" t="s">
        <v>58</v>
      </c>
      <c r="F119" s="49" t="s">
        <v>32</v>
      </c>
      <c r="G119" s="50" t="s">
        <v>59</v>
      </c>
      <c r="H119" s="49"/>
      <c r="I119" s="48"/>
      <c r="J119" s="48" t="s">
        <v>60</v>
      </c>
      <c r="K119" s="48"/>
      <c r="L119" s="48" t="s">
        <v>61</v>
      </c>
      <c r="M119" s="48"/>
      <c r="N119" s="48" t="s">
        <v>62</v>
      </c>
      <c r="O119" s="48"/>
      <c r="P119" s="49" t="s">
        <v>63</v>
      </c>
      <c r="Q119" s="50" t="s">
        <v>64</v>
      </c>
      <c r="R119" s="52" t="s">
        <v>69</v>
      </c>
      <c r="S119" s="31" t="s">
        <v>66</v>
      </c>
      <c r="T119" s="50"/>
      <c r="U119" s="50" t="s">
        <v>67</v>
      </c>
      <c r="V119" s="48"/>
      <c r="W119" s="50"/>
      <c r="X119" s="48"/>
      <c r="Y119" s="48"/>
      <c r="Z119" s="48"/>
      <c r="AA119" s="137"/>
      <c r="FB119" s="46"/>
      <c r="FC119" s="46" t="s">
        <v>70</v>
      </c>
      <c r="FU119" s="160"/>
      <c r="FV119" s="160" t="s">
        <v>70</v>
      </c>
      <c r="FW119" s="161" t="s">
        <v>16</v>
      </c>
      <c r="FX119" s="161" t="s">
        <v>16</v>
      </c>
      <c r="FY119" s="161" t="s">
        <v>72</v>
      </c>
      <c r="FZ119" s="160"/>
      <c r="GA119" s="162" t="s">
        <v>32</v>
      </c>
      <c r="GB119" s="162" t="s">
        <v>119</v>
      </c>
      <c r="GC119" s="161" t="s">
        <v>74</v>
      </c>
      <c r="GD119" s="163" t="s">
        <v>38</v>
      </c>
      <c r="GE119" s="173" t="s">
        <v>75</v>
      </c>
      <c r="GF119" s="46" t="s">
        <v>133</v>
      </c>
    </row>
    <row r="120" spans="1:188" ht="18">
      <c r="A120" s="46">
        <v>1</v>
      </c>
      <c r="B120" s="46" t="s">
        <v>76</v>
      </c>
      <c r="C120" s="49">
        <v>60</v>
      </c>
      <c r="D120" s="53">
        <v>6.5</v>
      </c>
      <c r="E120" s="55">
        <f aca="true" t="shared" si="87" ref="E120:E147">(D120*100)/F120</f>
        <v>13</v>
      </c>
      <c r="F120" s="110">
        <v>50</v>
      </c>
      <c r="G120" s="111">
        <f aca="true" t="shared" si="88" ref="G120:G145">SUM(F120/C120)*100</f>
        <v>83.33333333333334</v>
      </c>
      <c r="H120" s="112">
        <v>50</v>
      </c>
      <c r="I120" s="57">
        <f aca="true" t="shared" si="89" ref="I120:I147">SUM(H120/F120)*100</f>
        <v>100</v>
      </c>
      <c r="J120" s="56">
        <v>50</v>
      </c>
      <c r="K120" s="57">
        <f aca="true" t="shared" si="90" ref="K120:K147">SUM(J120/F120)*100</f>
        <v>100</v>
      </c>
      <c r="L120" s="56">
        <v>50</v>
      </c>
      <c r="M120" s="57">
        <f aca="true" t="shared" si="91" ref="M120:M145">SUM(L120/F120)*100</f>
        <v>100</v>
      </c>
      <c r="N120" s="56"/>
      <c r="O120" s="57">
        <f aca="true" t="shared" si="92" ref="O120:O147">SUM(N120/F120)*100</f>
        <v>0</v>
      </c>
      <c r="P120" s="54"/>
      <c r="Q120" s="54"/>
      <c r="R120" s="56"/>
      <c r="S120" s="56"/>
      <c r="T120" s="57">
        <f aca="true" t="shared" si="93" ref="T120:T147">SUM(S120/F120)*100</f>
        <v>0</v>
      </c>
      <c r="U120" s="56"/>
      <c r="V120" s="57">
        <f aca="true" t="shared" si="94" ref="V120:V145">SUM(U120/F120)*100</f>
        <v>0</v>
      </c>
      <c r="W120" s="56">
        <v>0</v>
      </c>
      <c r="X120" s="55">
        <f aca="true" t="shared" si="95" ref="X120:X147">SUM(W120/F120)*100</f>
        <v>0</v>
      </c>
      <c r="Y120" s="54">
        <v>0</v>
      </c>
      <c r="Z120" s="52">
        <v>0</v>
      </c>
      <c r="AA120" s="144">
        <f>SUM((W120,H120))</f>
        <v>50</v>
      </c>
      <c r="EZ120" s="91"/>
      <c r="FB120" s="46">
        <v>1</v>
      </c>
      <c r="FC120" s="46" t="s">
        <v>76</v>
      </c>
      <c r="FT120" s="55">
        <v>0</v>
      </c>
      <c r="FU120" s="160">
        <v>1</v>
      </c>
      <c r="FV120" s="160" t="s">
        <v>76</v>
      </c>
      <c r="FW120" s="165">
        <f>G120</f>
        <v>83.33333333333334</v>
      </c>
      <c r="FX120" s="165">
        <f>E120</f>
        <v>13</v>
      </c>
      <c r="FY120" s="165">
        <f>X120</f>
        <v>0</v>
      </c>
      <c r="FZ120" s="165">
        <f>I120</f>
        <v>100</v>
      </c>
      <c r="GA120" s="165">
        <f>K120</f>
        <v>100</v>
      </c>
      <c r="GB120" s="165">
        <f>M120</f>
        <v>100</v>
      </c>
      <c r="GC120" s="165">
        <f>O120</f>
        <v>0</v>
      </c>
      <c r="GD120" s="166">
        <f>V120</f>
        <v>0</v>
      </c>
      <c r="GE120" s="165">
        <f>T120</f>
        <v>0</v>
      </c>
      <c r="GF120" s="55">
        <f aca="true" t="shared" si="96" ref="GF120:GF145">FY120-FT120</f>
        <v>0</v>
      </c>
    </row>
    <row r="121" spans="1:188" ht="18">
      <c r="A121" s="53">
        <v>2</v>
      </c>
      <c r="B121" s="53" t="s">
        <v>77</v>
      </c>
      <c r="C121" s="43"/>
      <c r="D121" s="53"/>
      <c r="E121" s="55" t="e">
        <f t="shared" si="87"/>
        <v>#DIV/0!</v>
      </c>
      <c r="F121" s="112"/>
      <c r="G121" s="111" t="e">
        <f t="shared" si="88"/>
        <v>#DIV/0!</v>
      </c>
      <c r="H121" s="112"/>
      <c r="I121" s="57" t="e">
        <f t="shared" si="89"/>
        <v>#DIV/0!</v>
      </c>
      <c r="J121" s="54"/>
      <c r="K121" s="57" t="e">
        <f t="shared" si="90"/>
        <v>#DIV/0!</v>
      </c>
      <c r="L121" s="54"/>
      <c r="M121" s="57" t="e">
        <f t="shared" si="91"/>
        <v>#DIV/0!</v>
      </c>
      <c r="N121" s="54"/>
      <c r="O121" s="57" t="e">
        <f t="shared" si="92"/>
        <v>#DIV/0!</v>
      </c>
      <c r="P121" s="54"/>
      <c r="Q121" s="54"/>
      <c r="R121" s="54"/>
      <c r="S121" s="54"/>
      <c r="T121" s="57" t="e">
        <f t="shared" si="93"/>
        <v>#DIV/0!</v>
      </c>
      <c r="U121" s="54"/>
      <c r="V121" s="57" t="e">
        <f t="shared" si="94"/>
        <v>#DIV/0!</v>
      </c>
      <c r="W121" s="54"/>
      <c r="X121" s="55" t="e">
        <f t="shared" si="95"/>
        <v>#DIV/0!</v>
      </c>
      <c r="Y121" s="54"/>
      <c r="Z121" s="52"/>
      <c r="AA121" s="144">
        <f>SUM((W121,H121))</f>
        <v>0</v>
      </c>
      <c r="EZ121" s="91"/>
      <c r="FB121" s="53">
        <v>2</v>
      </c>
      <c r="FC121" s="53" t="s">
        <v>77</v>
      </c>
      <c r="FT121" s="55" t="e">
        <v>#DIV/0!</v>
      </c>
      <c r="FU121" s="168">
        <v>2</v>
      </c>
      <c r="FV121" s="168" t="s">
        <v>77</v>
      </c>
      <c r="FW121" s="165"/>
      <c r="FX121" s="165"/>
      <c r="FY121" s="165"/>
      <c r="FZ121" s="165"/>
      <c r="GA121" s="165"/>
      <c r="GB121" s="165"/>
      <c r="GC121" s="165"/>
      <c r="GD121" s="166"/>
      <c r="GE121" s="165"/>
      <c r="GF121" s="55" t="e">
        <f t="shared" si="96"/>
        <v>#DIV/0!</v>
      </c>
    </row>
    <row r="122" spans="1:188" ht="18">
      <c r="A122" s="53">
        <v>3</v>
      </c>
      <c r="B122" s="53" t="s">
        <v>78</v>
      </c>
      <c r="C122" s="43">
        <v>11</v>
      </c>
      <c r="D122" s="53"/>
      <c r="E122" s="55" t="e">
        <f t="shared" si="87"/>
        <v>#DIV/0!</v>
      </c>
      <c r="F122" s="112"/>
      <c r="G122" s="111">
        <f t="shared" si="88"/>
        <v>0</v>
      </c>
      <c r="H122" s="112"/>
      <c r="I122" s="57" t="e">
        <f t="shared" si="89"/>
        <v>#DIV/0!</v>
      </c>
      <c r="J122" s="54"/>
      <c r="K122" s="57" t="e">
        <f t="shared" si="90"/>
        <v>#DIV/0!</v>
      </c>
      <c r="L122" s="54"/>
      <c r="M122" s="57" t="e">
        <f t="shared" si="91"/>
        <v>#DIV/0!</v>
      </c>
      <c r="N122" s="54"/>
      <c r="O122" s="57" t="e">
        <f t="shared" si="92"/>
        <v>#DIV/0!</v>
      </c>
      <c r="P122" s="54"/>
      <c r="Q122" s="54"/>
      <c r="R122" s="54"/>
      <c r="S122" s="54"/>
      <c r="T122" s="57" t="e">
        <f t="shared" si="93"/>
        <v>#DIV/0!</v>
      </c>
      <c r="U122" s="54"/>
      <c r="V122" s="57" t="e">
        <f t="shared" si="94"/>
        <v>#DIV/0!</v>
      </c>
      <c r="W122" s="54"/>
      <c r="X122" s="55" t="e">
        <f t="shared" si="95"/>
        <v>#DIV/0!</v>
      </c>
      <c r="Y122" s="54"/>
      <c r="Z122" s="52"/>
      <c r="AA122" s="144">
        <f>SUM((W122,H122))</f>
        <v>0</v>
      </c>
      <c r="EZ122" s="91"/>
      <c r="FB122" s="53">
        <v>3</v>
      </c>
      <c r="FC122" s="53" t="s">
        <v>78</v>
      </c>
      <c r="FT122" s="55" t="e">
        <v>#DIV/0!</v>
      </c>
      <c r="FU122" s="168">
        <v>3</v>
      </c>
      <c r="FV122" s="168" t="s">
        <v>78</v>
      </c>
      <c r="FW122" s="165">
        <f>G122</f>
        <v>0</v>
      </c>
      <c r="FX122" s="165" t="e">
        <f>E122</f>
        <v>#DIV/0!</v>
      </c>
      <c r="FY122" s="165" t="e">
        <f>X122</f>
        <v>#DIV/0!</v>
      </c>
      <c r="FZ122" s="165" t="e">
        <f>I122</f>
        <v>#DIV/0!</v>
      </c>
      <c r="GA122" s="165" t="e">
        <f>K122</f>
        <v>#DIV/0!</v>
      </c>
      <c r="GB122" s="165" t="e">
        <f>M122</f>
        <v>#DIV/0!</v>
      </c>
      <c r="GC122" s="165" t="e">
        <f>O122</f>
        <v>#DIV/0!</v>
      </c>
      <c r="GD122" s="166" t="e">
        <f>V122</f>
        <v>#DIV/0!</v>
      </c>
      <c r="GE122" s="165" t="e">
        <f>T122</f>
        <v>#DIV/0!</v>
      </c>
      <c r="GF122" s="55" t="e">
        <f t="shared" si="96"/>
        <v>#DIV/0!</v>
      </c>
    </row>
    <row r="123" spans="1:188" ht="18">
      <c r="A123" s="53">
        <v>4</v>
      </c>
      <c r="B123" s="53" t="s">
        <v>79</v>
      </c>
      <c r="C123" s="43"/>
      <c r="D123" s="53"/>
      <c r="E123" s="55" t="e">
        <f t="shared" si="87"/>
        <v>#DIV/0!</v>
      </c>
      <c r="F123" s="112"/>
      <c r="G123" s="111" t="e">
        <f t="shared" si="88"/>
        <v>#DIV/0!</v>
      </c>
      <c r="H123" s="112"/>
      <c r="I123" s="57" t="e">
        <f t="shared" si="89"/>
        <v>#DIV/0!</v>
      </c>
      <c r="J123" s="54"/>
      <c r="K123" s="57" t="e">
        <f t="shared" si="90"/>
        <v>#DIV/0!</v>
      </c>
      <c r="L123" s="54"/>
      <c r="M123" s="57" t="e">
        <f t="shared" si="91"/>
        <v>#DIV/0!</v>
      </c>
      <c r="N123" s="54"/>
      <c r="O123" s="57" t="e">
        <f t="shared" si="92"/>
        <v>#DIV/0!</v>
      </c>
      <c r="P123" s="54"/>
      <c r="Q123" s="54"/>
      <c r="R123" s="54"/>
      <c r="S123" s="54"/>
      <c r="T123" s="57" t="e">
        <f t="shared" si="93"/>
        <v>#DIV/0!</v>
      </c>
      <c r="U123" s="54"/>
      <c r="V123" s="57" t="e">
        <f t="shared" si="94"/>
        <v>#DIV/0!</v>
      </c>
      <c r="W123" s="54"/>
      <c r="X123" s="55" t="e">
        <f t="shared" si="95"/>
        <v>#DIV/0!</v>
      </c>
      <c r="Y123" s="54"/>
      <c r="Z123" s="52"/>
      <c r="AA123" s="144">
        <f>SUM((W123,H123))</f>
        <v>0</v>
      </c>
      <c r="EZ123" s="91"/>
      <c r="FB123" s="53">
        <v>4</v>
      </c>
      <c r="FC123" s="53" t="s">
        <v>79</v>
      </c>
      <c r="FT123" s="55" t="e">
        <v>#DIV/0!</v>
      </c>
      <c r="FU123" s="168">
        <v>4</v>
      </c>
      <c r="FV123" s="168" t="s">
        <v>79</v>
      </c>
      <c r="FW123" s="165"/>
      <c r="FX123" s="165"/>
      <c r="FY123" s="165"/>
      <c r="FZ123" s="165"/>
      <c r="GA123" s="165"/>
      <c r="GB123" s="165"/>
      <c r="GC123" s="165"/>
      <c r="GD123" s="166"/>
      <c r="GE123" s="165"/>
      <c r="GF123" s="55" t="e">
        <f t="shared" si="96"/>
        <v>#DIV/0!</v>
      </c>
    </row>
    <row r="124" spans="1:188" ht="18">
      <c r="A124" s="53">
        <v>5</v>
      </c>
      <c r="B124" s="53" t="s">
        <v>80</v>
      </c>
      <c r="C124" s="43"/>
      <c r="D124" s="53"/>
      <c r="E124" s="55" t="e">
        <f t="shared" si="87"/>
        <v>#DIV/0!</v>
      </c>
      <c r="F124" s="112"/>
      <c r="G124" s="111" t="e">
        <f t="shared" si="88"/>
        <v>#DIV/0!</v>
      </c>
      <c r="H124" s="112"/>
      <c r="I124" s="57" t="e">
        <f t="shared" si="89"/>
        <v>#DIV/0!</v>
      </c>
      <c r="J124" s="54"/>
      <c r="K124" s="57" t="e">
        <f t="shared" si="90"/>
        <v>#DIV/0!</v>
      </c>
      <c r="L124" s="54"/>
      <c r="M124" s="57" t="e">
        <f t="shared" si="91"/>
        <v>#DIV/0!</v>
      </c>
      <c r="N124" s="54"/>
      <c r="O124" s="57" t="e">
        <f t="shared" si="92"/>
        <v>#DIV/0!</v>
      </c>
      <c r="P124" s="54"/>
      <c r="Q124" s="54"/>
      <c r="R124" s="54"/>
      <c r="S124" s="54"/>
      <c r="T124" s="57" t="e">
        <f t="shared" si="93"/>
        <v>#DIV/0!</v>
      </c>
      <c r="U124" s="54"/>
      <c r="V124" s="57" t="e">
        <f t="shared" si="94"/>
        <v>#DIV/0!</v>
      </c>
      <c r="W124" s="54"/>
      <c r="X124" s="55" t="e">
        <f t="shared" si="95"/>
        <v>#DIV/0!</v>
      </c>
      <c r="Y124" s="54"/>
      <c r="Z124" s="52"/>
      <c r="AA124" s="144">
        <f>SUM((W124,H124))</f>
        <v>0</v>
      </c>
      <c r="EZ124" s="91"/>
      <c r="FB124" s="53">
        <v>5</v>
      </c>
      <c r="FC124" s="53" t="s">
        <v>80</v>
      </c>
      <c r="FT124" s="55" t="e">
        <v>#DIV/0!</v>
      </c>
      <c r="FU124" s="168">
        <v>5</v>
      </c>
      <c r="FV124" s="168" t="s">
        <v>80</v>
      </c>
      <c r="FW124" s="165"/>
      <c r="FX124" s="165"/>
      <c r="FY124" s="165"/>
      <c r="FZ124" s="165"/>
      <c r="GA124" s="165"/>
      <c r="GB124" s="165"/>
      <c r="GC124" s="165"/>
      <c r="GD124" s="166"/>
      <c r="GE124" s="165"/>
      <c r="GF124" s="55" t="e">
        <f t="shared" si="96"/>
        <v>#DIV/0!</v>
      </c>
    </row>
    <row r="125" spans="1:188" ht="18">
      <c r="A125" s="53">
        <v>6</v>
      </c>
      <c r="B125" s="53" t="s">
        <v>81</v>
      </c>
      <c r="C125" s="43">
        <v>107</v>
      </c>
      <c r="D125" s="53"/>
      <c r="E125" s="55" t="e">
        <f t="shared" si="87"/>
        <v>#DIV/0!</v>
      </c>
      <c r="F125" s="112"/>
      <c r="G125" s="111">
        <f t="shared" si="88"/>
        <v>0</v>
      </c>
      <c r="H125" s="112"/>
      <c r="I125" s="57" t="e">
        <f t="shared" si="89"/>
        <v>#DIV/0!</v>
      </c>
      <c r="J125" s="54"/>
      <c r="K125" s="57" t="e">
        <f t="shared" si="90"/>
        <v>#DIV/0!</v>
      </c>
      <c r="L125" s="54"/>
      <c r="M125" s="57" t="e">
        <f t="shared" si="91"/>
        <v>#DIV/0!</v>
      </c>
      <c r="N125" s="54"/>
      <c r="O125" s="57" t="e">
        <f t="shared" si="92"/>
        <v>#DIV/0!</v>
      </c>
      <c r="P125" s="54"/>
      <c r="Q125" s="54"/>
      <c r="R125" s="54"/>
      <c r="S125" s="54"/>
      <c r="T125" s="57" t="e">
        <f t="shared" si="93"/>
        <v>#DIV/0!</v>
      </c>
      <c r="U125" s="54"/>
      <c r="V125" s="57" t="e">
        <f t="shared" si="94"/>
        <v>#DIV/0!</v>
      </c>
      <c r="W125" s="54"/>
      <c r="X125" s="55" t="e">
        <f t="shared" si="95"/>
        <v>#DIV/0!</v>
      </c>
      <c r="Y125" s="54"/>
      <c r="Z125" s="52"/>
      <c r="AA125" s="144">
        <f>SUM((W125,H125))</f>
        <v>0</v>
      </c>
      <c r="EZ125" s="91"/>
      <c r="FB125" s="53">
        <v>6</v>
      </c>
      <c r="FC125" s="53" t="s">
        <v>81</v>
      </c>
      <c r="FT125" s="55" t="e">
        <v>#DIV/0!</v>
      </c>
      <c r="FU125" s="168">
        <v>6</v>
      </c>
      <c r="FV125" s="168" t="s">
        <v>81</v>
      </c>
      <c r="FW125" s="165">
        <f>G125</f>
        <v>0</v>
      </c>
      <c r="FX125" s="165" t="e">
        <f>E125</f>
        <v>#DIV/0!</v>
      </c>
      <c r="FY125" s="165" t="e">
        <f>X125</f>
        <v>#DIV/0!</v>
      </c>
      <c r="FZ125" s="165" t="e">
        <f>I125</f>
        <v>#DIV/0!</v>
      </c>
      <c r="GA125" s="165" t="e">
        <f>K125</f>
        <v>#DIV/0!</v>
      </c>
      <c r="GB125" s="165" t="e">
        <f>M125</f>
        <v>#DIV/0!</v>
      </c>
      <c r="GC125" s="165" t="e">
        <f>O125</f>
        <v>#DIV/0!</v>
      </c>
      <c r="GD125" s="166" t="e">
        <f>V125</f>
        <v>#DIV/0!</v>
      </c>
      <c r="GE125" s="165" t="e">
        <f>T125</f>
        <v>#DIV/0!</v>
      </c>
      <c r="GF125" s="55" t="e">
        <f t="shared" si="96"/>
        <v>#DIV/0!</v>
      </c>
    </row>
    <row r="126" spans="1:188" ht="18">
      <c r="A126" s="53">
        <v>7</v>
      </c>
      <c r="B126" s="53" t="s">
        <v>82</v>
      </c>
      <c r="C126" s="43">
        <v>35</v>
      </c>
      <c r="D126" s="53">
        <v>18.5</v>
      </c>
      <c r="E126" s="55">
        <f t="shared" si="87"/>
        <v>67.02898550724638</v>
      </c>
      <c r="F126" s="112">
        <v>27.6</v>
      </c>
      <c r="G126" s="111">
        <f t="shared" si="88"/>
        <v>78.85714285714286</v>
      </c>
      <c r="H126" s="112">
        <v>24.6</v>
      </c>
      <c r="I126" s="57">
        <f t="shared" si="89"/>
        <v>89.13043478260869</v>
      </c>
      <c r="J126" s="54">
        <v>8.6</v>
      </c>
      <c r="K126" s="57">
        <f t="shared" si="90"/>
        <v>31.15942028985507</v>
      </c>
      <c r="L126" s="54">
        <v>8.6</v>
      </c>
      <c r="M126" s="57">
        <f t="shared" si="91"/>
        <v>31.15942028985507</v>
      </c>
      <c r="N126" s="54">
        <v>24.6</v>
      </c>
      <c r="O126" s="57">
        <f t="shared" si="92"/>
        <v>89.13043478260869</v>
      </c>
      <c r="P126" s="54">
        <v>18.6</v>
      </c>
      <c r="Q126" s="54"/>
      <c r="R126" s="54">
        <v>6</v>
      </c>
      <c r="S126" s="54"/>
      <c r="T126" s="57">
        <f t="shared" si="93"/>
        <v>0</v>
      </c>
      <c r="U126" s="54"/>
      <c r="V126" s="57">
        <f t="shared" si="94"/>
        <v>0</v>
      </c>
      <c r="W126" s="54">
        <v>3</v>
      </c>
      <c r="X126" s="55">
        <f t="shared" si="95"/>
        <v>10.869565217391305</v>
      </c>
      <c r="Y126" s="54">
        <v>3</v>
      </c>
      <c r="Z126" s="52">
        <v>0</v>
      </c>
      <c r="AA126" s="144">
        <f>SUM((W126,H126))</f>
        <v>27.6</v>
      </c>
      <c r="EZ126" s="91"/>
      <c r="FB126" s="53">
        <v>7</v>
      </c>
      <c r="FC126" s="53" t="s">
        <v>82</v>
      </c>
      <c r="FT126" s="55">
        <v>0</v>
      </c>
      <c r="FU126" s="168">
        <v>7</v>
      </c>
      <c r="FV126" s="168" t="s">
        <v>82</v>
      </c>
      <c r="FW126" s="165">
        <f>G126</f>
        <v>78.85714285714286</v>
      </c>
      <c r="FX126" s="165">
        <f>E126</f>
        <v>67.02898550724638</v>
      </c>
      <c r="FY126" s="165">
        <f>X126</f>
        <v>10.869565217391305</v>
      </c>
      <c r="FZ126" s="165">
        <f>I126</f>
        <v>89.13043478260869</v>
      </c>
      <c r="GA126" s="165">
        <f>K126</f>
        <v>31.15942028985507</v>
      </c>
      <c r="GB126" s="165">
        <f>M126</f>
        <v>31.15942028985507</v>
      </c>
      <c r="GC126" s="165">
        <f>O126</f>
        <v>89.13043478260869</v>
      </c>
      <c r="GD126" s="166">
        <f>V126</f>
        <v>0</v>
      </c>
      <c r="GE126" s="165">
        <f>T126</f>
        <v>0</v>
      </c>
      <c r="GF126" s="55">
        <f t="shared" si="96"/>
        <v>10.869565217391305</v>
      </c>
    </row>
    <row r="127" spans="1:188" ht="18">
      <c r="A127" s="53">
        <v>8</v>
      </c>
      <c r="B127" s="53" t="s">
        <v>83</v>
      </c>
      <c r="C127" s="43">
        <v>120</v>
      </c>
      <c r="D127" s="52">
        <v>65</v>
      </c>
      <c r="E127" s="55">
        <f t="shared" si="87"/>
        <v>100</v>
      </c>
      <c r="F127" s="112">
        <v>65</v>
      </c>
      <c r="G127" s="111">
        <f t="shared" si="88"/>
        <v>54.166666666666664</v>
      </c>
      <c r="H127" s="112">
        <v>45</v>
      </c>
      <c r="I127" s="57">
        <f t="shared" si="89"/>
        <v>69.23076923076923</v>
      </c>
      <c r="J127" s="54"/>
      <c r="K127" s="57">
        <f t="shared" si="90"/>
        <v>0</v>
      </c>
      <c r="L127" s="54"/>
      <c r="M127" s="57">
        <f t="shared" si="91"/>
        <v>0</v>
      </c>
      <c r="N127" s="54">
        <v>45</v>
      </c>
      <c r="O127" s="57">
        <f t="shared" si="92"/>
        <v>69.23076923076923</v>
      </c>
      <c r="P127" s="54"/>
      <c r="Q127" s="54">
        <v>45</v>
      </c>
      <c r="R127" s="54"/>
      <c r="S127" s="54"/>
      <c r="T127" s="57">
        <f t="shared" si="93"/>
        <v>0</v>
      </c>
      <c r="U127" s="54"/>
      <c r="V127" s="57">
        <f t="shared" si="94"/>
        <v>0</v>
      </c>
      <c r="W127" s="54">
        <v>20</v>
      </c>
      <c r="X127" s="55">
        <f t="shared" si="95"/>
        <v>30.76923076923077</v>
      </c>
      <c r="Y127" s="54">
        <v>0</v>
      </c>
      <c r="Z127" s="52">
        <v>0</v>
      </c>
      <c r="AA127" s="144">
        <f>SUM((W127,H127))</f>
        <v>65</v>
      </c>
      <c r="EZ127" s="91"/>
      <c r="FB127" s="53">
        <v>8</v>
      </c>
      <c r="FC127" s="53" t="s">
        <v>83</v>
      </c>
      <c r="FT127" s="55">
        <v>30.76923076923077</v>
      </c>
      <c r="FU127" s="168">
        <v>8</v>
      </c>
      <c r="FV127" s="168" t="s">
        <v>83</v>
      </c>
      <c r="FW127" s="165">
        <f>G127</f>
        <v>54.166666666666664</v>
      </c>
      <c r="FX127" s="165">
        <f>E127</f>
        <v>100</v>
      </c>
      <c r="FY127" s="165">
        <f>X127</f>
        <v>30.76923076923077</v>
      </c>
      <c r="FZ127" s="165">
        <f>I127</f>
        <v>69.23076923076923</v>
      </c>
      <c r="GA127" s="165">
        <f>K127</f>
        <v>0</v>
      </c>
      <c r="GB127" s="165">
        <f>M127</f>
        <v>0</v>
      </c>
      <c r="GC127" s="165">
        <f>O127</f>
        <v>69.23076923076923</v>
      </c>
      <c r="GD127" s="166">
        <f>V127</f>
        <v>0</v>
      </c>
      <c r="GE127" s="165">
        <f>T127</f>
        <v>0</v>
      </c>
      <c r="GF127" s="55">
        <f t="shared" si="96"/>
        <v>0</v>
      </c>
    </row>
    <row r="128" spans="1:188" ht="18">
      <c r="A128" s="53">
        <v>9</v>
      </c>
      <c r="B128" s="53" t="s">
        <v>84</v>
      </c>
      <c r="C128" s="43"/>
      <c r="D128" s="52"/>
      <c r="E128" s="55" t="e">
        <f t="shared" si="87"/>
        <v>#DIV/0!</v>
      </c>
      <c r="F128" s="112"/>
      <c r="G128" s="111" t="e">
        <f t="shared" si="88"/>
        <v>#DIV/0!</v>
      </c>
      <c r="H128" s="112"/>
      <c r="I128" s="57" t="e">
        <f t="shared" si="89"/>
        <v>#DIV/0!</v>
      </c>
      <c r="J128" s="54"/>
      <c r="K128" s="57" t="e">
        <f t="shared" si="90"/>
        <v>#DIV/0!</v>
      </c>
      <c r="L128" s="54"/>
      <c r="M128" s="57" t="e">
        <f t="shared" si="91"/>
        <v>#DIV/0!</v>
      </c>
      <c r="N128" s="54"/>
      <c r="O128" s="57" t="e">
        <f t="shared" si="92"/>
        <v>#DIV/0!</v>
      </c>
      <c r="P128" s="54"/>
      <c r="Q128" s="54"/>
      <c r="R128" s="54"/>
      <c r="S128" s="54"/>
      <c r="T128" s="57" t="e">
        <f t="shared" si="93"/>
        <v>#DIV/0!</v>
      </c>
      <c r="U128" s="54"/>
      <c r="V128" s="57" t="e">
        <f t="shared" si="94"/>
        <v>#DIV/0!</v>
      </c>
      <c r="W128" s="54"/>
      <c r="X128" s="55" t="e">
        <f t="shared" si="95"/>
        <v>#DIV/0!</v>
      </c>
      <c r="Y128" s="54"/>
      <c r="Z128" s="52"/>
      <c r="AA128" s="144">
        <f>SUM((W128,H128))</f>
        <v>0</v>
      </c>
      <c r="EZ128" s="91"/>
      <c r="FB128" s="53">
        <v>9</v>
      </c>
      <c r="FC128" s="53" t="s">
        <v>84</v>
      </c>
      <c r="FT128" s="55" t="e">
        <v>#DIV/0!</v>
      </c>
      <c r="FU128" s="168">
        <v>9</v>
      </c>
      <c r="FV128" s="168" t="s">
        <v>84</v>
      </c>
      <c r="FW128" s="165"/>
      <c r="FX128" s="165"/>
      <c r="FY128" s="165"/>
      <c r="FZ128" s="165"/>
      <c r="GA128" s="165"/>
      <c r="GB128" s="165"/>
      <c r="GC128" s="165"/>
      <c r="GD128" s="166"/>
      <c r="GE128" s="165"/>
      <c r="GF128" s="55" t="e">
        <f t="shared" si="96"/>
        <v>#DIV/0!</v>
      </c>
    </row>
    <row r="129" spans="1:188" ht="18">
      <c r="A129" s="53">
        <v>10</v>
      </c>
      <c r="B129" s="53" t="s">
        <v>85</v>
      </c>
      <c r="C129" s="43">
        <v>101</v>
      </c>
      <c r="D129" s="52">
        <v>83.4</v>
      </c>
      <c r="E129" s="55">
        <f t="shared" si="87"/>
        <v>98.81516587677724</v>
      </c>
      <c r="F129" s="112">
        <v>84.4</v>
      </c>
      <c r="G129" s="111">
        <f t="shared" si="88"/>
        <v>83.56435643564357</v>
      </c>
      <c r="H129" s="112">
        <v>81.4</v>
      </c>
      <c r="I129" s="57">
        <f t="shared" si="89"/>
        <v>96.44549763033176</v>
      </c>
      <c r="J129" s="54">
        <v>9.9</v>
      </c>
      <c r="K129" s="57">
        <f t="shared" si="90"/>
        <v>11.729857819905213</v>
      </c>
      <c r="L129" s="54">
        <v>0</v>
      </c>
      <c r="M129" s="57">
        <f t="shared" si="91"/>
        <v>0</v>
      </c>
      <c r="N129" s="54">
        <v>71.5</v>
      </c>
      <c r="O129" s="57">
        <f t="shared" si="92"/>
        <v>84.71563981042654</v>
      </c>
      <c r="P129" s="54"/>
      <c r="Q129" s="54">
        <v>70.5</v>
      </c>
      <c r="R129" s="54">
        <v>1</v>
      </c>
      <c r="S129" s="54"/>
      <c r="T129" s="57">
        <f t="shared" si="93"/>
        <v>0</v>
      </c>
      <c r="U129" s="54"/>
      <c r="V129" s="57">
        <f t="shared" si="94"/>
        <v>0</v>
      </c>
      <c r="W129" s="54">
        <v>3</v>
      </c>
      <c r="X129" s="55">
        <f t="shared" si="95"/>
        <v>3.5545023696682465</v>
      </c>
      <c r="Y129" s="54">
        <v>0</v>
      </c>
      <c r="Z129" s="52">
        <v>0</v>
      </c>
      <c r="AA129" s="144">
        <f>SUM((W129,H129))</f>
        <v>84.4</v>
      </c>
      <c r="EZ129" s="91"/>
      <c r="FB129" s="53">
        <v>10</v>
      </c>
      <c r="FC129" s="53" t="s">
        <v>85</v>
      </c>
      <c r="FT129" s="55">
        <v>0</v>
      </c>
      <c r="FU129" s="168">
        <v>10</v>
      </c>
      <c r="FV129" s="168" t="s">
        <v>85</v>
      </c>
      <c r="FW129" s="165">
        <f>G129</f>
        <v>83.56435643564357</v>
      </c>
      <c r="FX129" s="165">
        <f>E129</f>
        <v>98.81516587677724</v>
      </c>
      <c r="FY129" s="165">
        <f>X129</f>
        <v>3.5545023696682465</v>
      </c>
      <c r="FZ129" s="165">
        <f>I129</f>
        <v>96.44549763033176</v>
      </c>
      <c r="GA129" s="165">
        <f>K129</f>
        <v>11.729857819905213</v>
      </c>
      <c r="GB129" s="165">
        <f>M129</f>
        <v>0</v>
      </c>
      <c r="GC129" s="165">
        <f>O129</f>
        <v>84.71563981042654</v>
      </c>
      <c r="GD129" s="166">
        <f>V129</f>
        <v>0</v>
      </c>
      <c r="GE129" s="165">
        <f>T129</f>
        <v>0</v>
      </c>
      <c r="GF129" s="55">
        <f t="shared" si="96"/>
        <v>3.5545023696682465</v>
      </c>
    </row>
    <row r="130" spans="1:188" ht="18">
      <c r="A130" s="53">
        <v>11</v>
      </c>
      <c r="B130" s="53" t="s">
        <v>86</v>
      </c>
      <c r="C130" s="43">
        <v>42</v>
      </c>
      <c r="D130" s="52">
        <v>19</v>
      </c>
      <c r="E130" s="55">
        <f t="shared" si="87"/>
        <v>100</v>
      </c>
      <c r="F130" s="112">
        <v>19</v>
      </c>
      <c r="G130" s="111">
        <f t="shared" si="88"/>
        <v>45.23809523809524</v>
      </c>
      <c r="H130" s="112">
        <v>19</v>
      </c>
      <c r="I130" s="57">
        <f t="shared" si="89"/>
        <v>100</v>
      </c>
      <c r="J130" s="54">
        <v>19</v>
      </c>
      <c r="K130" s="57">
        <f t="shared" si="90"/>
        <v>100</v>
      </c>
      <c r="L130" s="54">
        <v>19</v>
      </c>
      <c r="M130" s="57">
        <f t="shared" si="91"/>
        <v>100</v>
      </c>
      <c r="N130" s="54">
        <v>12</v>
      </c>
      <c r="O130" s="57">
        <f t="shared" si="92"/>
        <v>63.1578947368421</v>
      </c>
      <c r="P130" s="54"/>
      <c r="Q130" s="54"/>
      <c r="R130" s="54">
        <v>12</v>
      </c>
      <c r="S130" s="54">
        <v>12</v>
      </c>
      <c r="T130" s="57">
        <f t="shared" si="93"/>
        <v>63.1578947368421</v>
      </c>
      <c r="U130" s="54"/>
      <c r="V130" s="57">
        <f t="shared" si="94"/>
        <v>0</v>
      </c>
      <c r="W130" s="54">
        <v>0</v>
      </c>
      <c r="X130" s="55">
        <f t="shared" si="95"/>
        <v>0</v>
      </c>
      <c r="Y130" s="54">
        <v>0</v>
      </c>
      <c r="Z130" s="52">
        <v>0</v>
      </c>
      <c r="AA130" s="144">
        <f>SUM((W130,H130))</f>
        <v>19</v>
      </c>
      <c r="EZ130" s="91"/>
      <c r="FB130" s="53">
        <v>11</v>
      </c>
      <c r="FC130" s="53" t="s">
        <v>86</v>
      </c>
      <c r="FT130" s="55">
        <v>0</v>
      </c>
      <c r="FU130" s="168">
        <v>11</v>
      </c>
      <c r="FV130" s="168" t="s">
        <v>86</v>
      </c>
      <c r="FW130" s="165">
        <f>G130</f>
        <v>45.23809523809524</v>
      </c>
      <c r="FX130" s="165">
        <f>E130</f>
        <v>100</v>
      </c>
      <c r="FY130" s="165">
        <f>X130</f>
        <v>0</v>
      </c>
      <c r="FZ130" s="165">
        <f>I130</f>
        <v>100</v>
      </c>
      <c r="GA130" s="165">
        <f>K130</f>
        <v>100</v>
      </c>
      <c r="GB130" s="165">
        <f>M130</f>
        <v>100</v>
      </c>
      <c r="GC130" s="165">
        <f>O130</f>
        <v>63.1578947368421</v>
      </c>
      <c r="GD130" s="166">
        <f>V130</f>
        <v>0</v>
      </c>
      <c r="GE130" s="165">
        <f>T130</f>
        <v>63.1578947368421</v>
      </c>
      <c r="GF130" s="55">
        <f t="shared" si="96"/>
        <v>0</v>
      </c>
    </row>
    <row r="131" spans="1:188" ht="18">
      <c r="A131" s="53">
        <v>12</v>
      </c>
      <c r="B131" s="53" t="s">
        <v>87</v>
      </c>
      <c r="C131" s="43"/>
      <c r="D131" s="52"/>
      <c r="E131" s="55" t="e">
        <f t="shared" si="87"/>
        <v>#DIV/0!</v>
      </c>
      <c r="F131" s="112"/>
      <c r="G131" s="111" t="e">
        <f t="shared" si="88"/>
        <v>#DIV/0!</v>
      </c>
      <c r="H131" s="112"/>
      <c r="I131" s="57" t="e">
        <f t="shared" si="89"/>
        <v>#DIV/0!</v>
      </c>
      <c r="J131" s="54"/>
      <c r="K131" s="57" t="e">
        <f t="shared" si="90"/>
        <v>#DIV/0!</v>
      </c>
      <c r="L131" s="54"/>
      <c r="M131" s="57" t="e">
        <f t="shared" si="91"/>
        <v>#DIV/0!</v>
      </c>
      <c r="N131" s="54"/>
      <c r="O131" s="57" t="e">
        <f t="shared" si="92"/>
        <v>#DIV/0!</v>
      </c>
      <c r="P131" s="54"/>
      <c r="Q131" s="54"/>
      <c r="R131" s="54"/>
      <c r="S131" s="54"/>
      <c r="T131" s="57" t="e">
        <f t="shared" si="93"/>
        <v>#DIV/0!</v>
      </c>
      <c r="U131" s="54"/>
      <c r="V131" s="57" t="e">
        <f t="shared" si="94"/>
        <v>#DIV/0!</v>
      </c>
      <c r="W131" s="54"/>
      <c r="X131" s="55" t="e">
        <f t="shared" si="95"/>
        <v>#DIV/0!</v>
      </c>
      <c r="Y131" s="54"/>
      <c r="Z131" s="52"/>
      <c r="AA131" s="144">
        <f>SUM((W131,H131))</f>
        <v>0</v>
      </c>
      <c r="EZ131" s="91"/>
      <c r="FB131" s="53">
        <v>12</v>
      </c>
      <c r="FC131" s="53" t="s">
        <v>87</v>
      </c>
      <c r="FT131" s="55" t="e">
        <v>#DIV/0!</v>
      </c>
      <c r="FU131" s="168">
        <v>12</v>
      </c>
      <c r="FV131" s="168" t="s">
        <v>87</v>
      </c>
      <c r="FW131" s="165"/>
      <c r="FX131" s="165"/>
      <c r="FY131" s="165"/>
      <c r="FZ131" s="165"/>
      <c r="GA131" s="165"/>
      <c r="GB131" s="165"/>
      <c r="GC131" s="165"/>
      <c r="GD131" s="166"/>
      <c r="GE131" s="165"/>
      <c r="GF131" s="55" t="e">
        <f t="shared" si="96"/>
        <v>#DIV/0!</v>
      </c>
    </row>
    <row r="132" spans="1:188" ht="18">
      <c r="A132" s="53">
        <v>13</v>
      </c>
      <c r="B132" s="53" t="s">
        <v>88</v>
      </c>
      <c r="C132" s="43"/>
      <c r="D132" s="52"/>
      <c r="E132" s="55" t="e">
        <f t="shared" si="87"/>
        <v>#DIV/0!</v>
      </c>
      <c r="F132" s="112"/>
      <c r="G132" s="111" t="e">
        <f t="shared" si="88"/>
        <v>#DIV/0!</v>
      </c>
      <c r="H132" s="112"/>
      <c r="I132" s="57" t="e">
        <f t="shared" si="89"/>
        <v>#DIV/0!</v>
      </c>
      <c r="J132" s="54"/>
      <c r="K132" s="57" t="e">
        <f t="shared" si="90"/>
        <v>#DIV/0!</v>
      </c>
      <c r="L132" s="54"/>
      <c r="M132" s="57" t="e">
        <f t="shared" si="91"/>
        <v>#DIV/0!</v>
      </c>
      <c r="N132" s="54"/>
      <c r="O132" s="57" t="e">
        <f t="shared" si="92"/>
        <v>#DIV/0!</v>
      </c>
      <c r="P132" s="54"/>
      <c r="Q132" s="54"/>
      <c r="R132" s="54"/>
      <c r="S132" s="54"/>
      <c r="T132" s="57" t="e">
        <f t="shared" si="93"/>
        <v>#DIV/0!</v>
      </c>
      <c r="U132" s="54"/>
      <c r="V132" s="57" t="e">
        <f t="shared" si="94"/>
        <v>#DIV/0!</v>
      </c>
      <c r="W132" s="54"/>
      <c r="X132" s="55" t="e">
        <f t="shared" si="95"/>
        <v>#DIV/0!</v>
      </c>
      <c r="Y132" s="54"/>
      <c r="Z132" s="52"/>
      <c r="AA132" s="144">
        <f>SUM((W132,H132))</f>
        <v>0</v>
      </c>
      <c r="EZ132" s="91"/>
      <c r="FB132" s="53">
        <v>13</v>
      </c>
      <c r="FC132" s="53" t="s">
        <v>88</v>
      </c>
      <c r="FT132" s="55" t="e">
        <v>#DIV/0!</v>
      </c>
      <c r="FU132" s="168">
        <v>13</v>
      </c>
      <c r="FV132" s="168" t="s">
        <v>88</v>
      </c>
      <c r="FW132" s="165"/>
      <c r="FX132" s="165"/>
      <c r="FY132" s="165"/>
      <c r="FZ132" s="165"/>
      <c r="GA132" s="165"/>
      <c r="GB132" s="165"/>
      <c r="GC132" s="165"/>
      <c r="GD132" s="166"/>
      <c r="GE132" s="165"/>
      <c r="GF132" s="55" t="e">
        <f t="shared" si="96"/>
        <v>#DIV/0!</v>
      </c>
    </row>
    <row r="133" spans="1:188" ht="18">
      <c r="A133" s="53">
        <v>14</v>
      </c>
      <c r="B133" s="53" t="s">
        <v>89</v>
      </c>
      <c r="C133" s="43"/>
      <c r="D133" s="52"/>
      <c r="E133" s="55" t="e">
        <f t="shared" si="87"/>
        <v>#DIV/0!</v>
      </c>
      <c r="F133" s="112"/>
      <c r="G133" s="111" t="e">
        <f t="shared" si="88"/>
        <v>#DIV/0!</v>
      </c>
      <c r="H133" s="112"/>
      <c r="I133" s="57" t="e">
        <f t="shared" si="89"/>
        <v>#DIV/0!</v>
      </c>
      <c r="J133" s="54"/>
      <c r="K133" s="57" t="e">
        <f t="shared" si="90"/>
        <v>#DIV/0!</v>
      </c>
      <c r="L133" s="54"/>
      <c r="M133" s="57" t="e">
        <f t="shared" si="91"/>
        <v>#DIV/0!</v>
      </c>
      <c r="N133" s="54"/>
      <c r="O133" s="57" t="e">
        <f t="shared" si="92"/>
        <v>#DIV/0!</v>
      </c>
      <c r="P133" s="54"/>
      <c r="Q133" s="54"/>
      <c r="R133" s="54"/>
      <c r="S133" s="54"/>
      <c r="T133" s="57" t="e">
        <f t="shared" si="93"/>
        <v>#DIV/0!</v>
      </c>
      <c r="U133" s="54"/>
      <c r="V133" s="57" t="e">
        <f t="shared" si="94"/>
        <v>#DIV/0!</v>
      </c>
      <c r="W133" s="54"/>
      <c r="X133" s="55" t="e">
        <f t="shared" si="95"/>
        <v>#DIV/0!</v>
      </c>
      <c r="Y133" s="54"/>
      <c r="Z133" s="52"/>
      <c r="AA133" s="144">
        <f>SUM((W133,H133))</f>
        <v>0</v>
      </c>
      <c r="EZ133" s="91"/>
      <c r="FB133" s="53">
        <v>14</v>
      </c>
      <c r="FC133" s="53" t="s">
        <v>89</v>
      </c>
      <c r="FT133" s="55" t="e">
        <v>#DIV/0!</v>
      </c>
      <c r="FU133" s="168">
        <v>14</v>
      </c>
      <c r="FV133" s="168" t="s">
        <v>89</v>
      </c>
      <c r="FW133" s="165"/>
      <c r="FX133" s="165"/>
      <c r="FY133" s="165"/>
      <c r="FZ133" s="165"/>
      <c r="GA133" s="165"/>
      <c r="GB133" s="165"/>
      <c r="GC133" s="165"/>
      <c r="GD133" s="166"/>
      <c r="GE133" s="165"/>
      <c r="GF133" s="55" t="e">
        <f t="shared" si="96"/>
        <v>#DIV/0!</v>
      </c>
    </row>
    <row r="134" spans="1:188" ht="18">
      <c r="A134" s="53">
        <v>15</v>
      </c>
      <c r="B134" s="53" t="s">
        <v>90</v>
      </c>
      <c r="C134" s="43"/>
      <c r="D134" s="52"/>
      <c r="E134" s="55" t="e">
        <f t="shared" si="87"/>
        <v>#DIV/0!</v>
      </c>
      <c r="F134" s="112"/>
      <c r="G134" s="111" t="e">
        <f t="shared" si="88"/>
        <v>#DIV/0!</v>
      </c>
      <c r="H134" s="112"/>
      <c r="I134" s="57" t="e">
        <f t="shared" si="89"/>
        <v>#DIV/0!</v>
      </c>
      <c r="J134" s="54"/>
      <c r="K134" s="57" t="e">
        <f t="shared" si="90"/>
        <v>#DIV/0!</v>
      </c>
      <c r="L134" s="54"/>
      <c r="M134" s="57" t="e">
        <f t="shared" si="91"/>
        <v>#DIV/0!</v>
      </c>
      <c r="N134" s="54"/>
      <c r="O134" s="57" t="e">
        <f t="shared" si="92"/>
        <v>#DIV/0!</v>
      </c>
      <c r="P134" s="54"/>
      <c r="Q134" s="54"/>
      <c r="R134" s="54"/>
      <c r="S134" s="54"/>
      <c r="T134" s="57" t="e">
        <f t="shared" si="93"/>
        <v>#DIV/0!</v>
      </c>
      <c r="U134" s="54"/>
      <c r="V134" s="57" t="e">
        <f t="shared" si="94"/>
        <v>#DIV/0!</v>
      </c>
      <c r="W134" s="54"/>
      <c r="X134" s="55" t="e">
        <f t="shared" si="95"/>
        <v>#DIV/0!</v>
      </c>
      <c r="Y134" s="54"/>
      <c r="Z134" s="52"/>
      <c r="AA134" s="144">
        <f>SUM((W134,H134))</f>
        <v>0</v>
      </c>
      <c r="EZ134" s="91"/>
      <c r="FB134" s="53">
        <v>15</v>
      </c>
      <c r="FC134" s="53" t="s">
        <v>90</v>
      </c>
      <c r="FT134" s="55" t="e">
        <v>#DIV/0!</v>
      </c>
      <c r="FU134" s="168">
        <v>15</v>
      </c>
      <c r="FV134" s="168" t="s">
        <v>90</v>
      </c>
      <c r="FW134" s="165"/>
      <c r="FX134" s="165"/>
      <c r="FY134" s="165"/>
      <c r="FZ134" s="165"/>
      <c r="GA134" s="165"/>
      <c r="GB134" s="165"/>
      <c r="GC134" s="165"/>
      <c r="GD134" s="166"/>
      <c r="GE134" s="165"/>
      <c r="GF134" s="55" t="e">
        <f t="shared" si="96"/>
        <v>#DIV/0!</v>
      </c>
    </row>
    <row r="135" spans="1:188" ht="18">
      <c r="A135" s="53">
        <v>16</v>
      </c>
      <c r="B135" s="53" t="s">
        <v>91</v>
      </c>
      <c r="C135" s="43">
        <v>65</v>
      </c>
      <c r="D135" s="52">
        <v>46.8</v>
      </c>
      <c r="E135" s="55">
        <f t="shared" si="87"/>
        <v>87.96992481203007</v>
      </c>
      <c r="F135" s="112">
        <v>53.2</v>
      </c>
      <c r="G135" s="111">
        <f t="shared" si="88"/>
        <v>81.84615384615384</v>
      </c>
      <c r="H135" s="112">
        <v>5.2</v>
      </c>
      <c r="I135" s="57">
        <f t="shared" si="89"/>
        <v>9.774436090225564</v>
      </c>
      <c r="J135" s="54"/>
      <c r="K135" s="57">
        <f t="shared" si="90"/>
        <v>0</v>
      </c>
      <c r="L135" s="54"/>
      <c r="M135" s="57">
        <f t="shared" si="91"/>
        <v>0</v>
      </c>
      <c r="N135" s="54">
        <v>5.2</v>
      </c>
      <c r="O135" s="57">
        <f t="shared" si="92"/>
        <v>9.774436090225564</v>
      </c>
      <c r="P135" s="54">
        <v>5.2</v>
      </c>
      <c r="Q135" s="54"/>
      <c r="R135" s="54"/>
      <c r="S135" s="54"/>
      <c r="T135" s="57">
        <f t="shared" si="93"/>
        <v>0</v>
      </c>
      <c r="U135" s="54"/>
      <c r="V135" s="57">
        <f t="shared" si="94"/>
        <v>0</v>
      </c>
      <c r="W135" s="54">
        <v>48</v>
      </c>
      <c r="X135" s="55">
        <f t="shared" si="95"/>
        <v>90.22556390977444</v>
      </c>
      <c r="Y135" s="54">
        <v>1.2</v>
      </c>
      <c r="Z135" s="52">
        <v>7.5</v>
      </c>
      <c r="AA135" s="144">
        <f>SUM((W135,H135))</f>
        <v>53.2</v>
      </c>
      <c r="EZ135" s="91"/>
      <c r="FB135" s="53">
        <v>16</v>
      </c>
      <c r="FC135" s="53" t="s">
        <v>91</v>
      </c>
      <c r="FT135" s="55">
        <v>90.22556390977444</v>
      </c>
      <c r="FU135" s="168">
        <v>16</v>
      </c>
      <c r="FV135" s="168" t="s">
        <v>91</v>
      </c>
      <c r="FW135" s="165">
        <f>G135</f>
        <v>81.84615384615384</v>
      </c>
      <c r="FX135" s="165">
        <f>E135</f>
        <v>87.96992481203007</v>
      </c>
      <c r="FY135" s="165">
        <f>X135</f>
        <v>90.22556390977444</v>
      </c>
      <c r="FZ135" s="165">
        <f>I135</f>
        <v>9.774436090225564</v>
      </c>
      <c r="GA135" s="165">
        <f>K135</f>
        <v>0</v>
      </c>
      <c r="GB135" s="165">
        <f>M135</f>
        <v>0</v>
      </c>
      <c r="GC135" s="165">
        <f>O135</f>
        <v>9.774436090225564</v>
      </c>
      <c r="GD135" s="166">
        <f>V135</f>
        <v>0</v>
      </c>
      <c r="GE135" s="165">
        <f>T135</f>
        <v>0</v>
      </c>
      <c r="GF135" s="55">
        <f t="shared" si="96"/>
        <v>0</v>
      </c>
    </row>
    <row r="136" spans="1:188" ht="18">
      <c r="A136" s="53">
        <v>17</v>
      </c>
      <c r="B136" s="53" t="s">
        <v>92</v>
      </c>
      <c r="C136" s="43"/>
      <c r="D136" s="52"/>
      <c r="E136" s="55" t="e">
        <f t="shared" si="87"/>
        <v>#DIV/0!</v>
      </c>
      <c r="F136" s="112"/>
      <c r="G136" s="111" t="e">
        <f t="shared" si="88"/>
        <v>#DIV/0!</v>
      </c>
      <c r="H136" s="112"/>
      <c r="I136" s="57" t="e">
        <f t="shared" si="89"/>
        <v>#DIV/0!</v>
      </c>
      <c r="J136" s="54"/>
      <c r="K136" s="57" t="e">
        <f t="shared" si="90"/>
        <v>#DIV/0!</v>
      </c>
      <c r="L136" s="54"/>
      <c r="M136" s="57" t="e">
        <f t="shared" si="91"/>
        <v>#DIV/0!</v>
      </c>
      <c r="N136" s="54"/>
      <c r="O136" s="57" t="e">
        <f t="shared" si="92"/>
        <v>#DIV/0!</v>
      </c>
      <c r="P136" s="54"/>
      <c r="Q136" s="54"/>
      <c r="R136" s="54"/>
      <c r="S136" s="54"/>
      <c r="T136" s="57" t="e">
        <f t="shared" si="93"/>
        <v>#DIV/0!</v>
      </c>
      <c r="U136" s="54"/>
      <c r="V136" s="57" t="e">
        <f t="shared" si="94"/>
        <v>#DIV/0!</v>
      </c>
      <c r="W136" s="54"/>
      <c r="X136" s="55" t="e">
        <f t="shared" si="95"/>
        <v>#DIV/0!</v>
      </c>
      <c r="Y136" s="54"/>
      <c r="Z136" s="52"/>
      <c r="AA136" s="144">
        <f>SUM((W136,H136))</f>
        <v>0</v>
      </c>
      <c r="EZ136" s="91"/>
      <c r="FB136" s="53">
        <v>17</v>
      </c>
      <c r="FC136" s="53" t="s">
        <v>92</v>
      </c>
      <c r="FT136" s="55" t="e">
        <v>#DIV/0!</v>
      </c>
      <c r="FU136" s="168">
        <v>17</v>
      </c>
      <c r="FV136" s="168" t="s">
        <v>92</v>
      </c>
      <c r="FW136" s="165"/>
      <c r="FX136" s="165"/>
      <c r="FY136" s="165"/>
      <c r="FZ136" s="165"/>
      <c r="GA136" s="165"/>
      <c r="GB136" s="165"/>
      <c r="GC136" s="165"/>
      <c r="GD136" s="166"/>
      <c r="GE136" s="165"/>
      <c r="GF136" s="55" t="e">
        <f t="shared" si="96"/>
        <v>#DIV/0!</v>
      </c>
    </row>
    <row r="137" spans="1:188" ht="18">
      <c r="A137" s="53">
        <v>18</v>
      </c>
      <c r="B137" s="53" t="s">
        <v>93</v>
      </c>
      <c r="C137" s="43"/>
      <c r="D137" s="52"/>
      <c r="E137" s="55" t="e">
        <f t="shared" si="87"/>
        <v>#DIV/0!</v>
      </c>
      <c r="F137" s="112"/>
      <c r="G137" s="111" t="e">
        <f t="shared" si="88"/>
        <v>#DIV/0!</v>
      </c>
      <c r="H137" s="112"/>
      <c r="I137" s="57" t="e">
        <f t="shared" si="89"/>
        <v>#DIV/0!</v>
      </c>
      <c r="J137" s="54"/>
      <c r="K137" s="57" t="e">
        <f t="shared" si="90"/>
        <v>#DIV/0!</v>
      </c>
      <c r="L137" s="54"/>
      <c r="M137" s="57" t="e">
        <f t="shared" si="91"/>
        <v>#DIV/0!</v>
      </c>
      <c r="N137" s="54"/>
      <c r="O137" s="57" t="e">
        <f t="shared" si="92"/>
        <v>#DIV/0!</v>
      </c>
      <c r="P137" s="54"/>
      <c r="Q137" s="54"/>
      <c r="R137" s="54"/>
      <c r="S137" s="54"/>
      <c r="T137" s="57" t="e">
        <f t="shared" si="93"/>
        <v>#DIV/0!</v>
      </c>
      <c r="U137" s="54"/>
      <c r="V137" s="57" t="e">
        <f t="shared" si="94"/>
        <v>#DIV/0!</v>
      </c>
      <c r="W137" s="54"/>
      <c r="X137" s="55" t="e">
        <f t="shared" si="95"/>
        <v>#DIV/0!</v>
      </c>
      <c r="Y137" s="54"/>
      <c r="Z137" s="52"/>
      <c r="AA137" s="144">
        <f>SUM((W137,H137))</f>
        <v>0</v>
      </c>
      <c r="EZ137" s="91"/>
      <c r="FB137" s="53">
        <v>18</v>
      </c>
      <c r="FC137" s="53" t="s">
        <v>93</v>
      </c>
      <c r="FT137" s="55" t="e">
        <v>#DIV/0!</v>
      </c>
      <c r="FU137" s="168">
        <v>18</v>
      </c>
      <c r="FV137" s="168" t="s">
        <v>93</v>
      </c>
      <c r="FW137" s="165"/>
      <c r="FX137" s="165"/>
      <c r="FY137" s="165"/>
      <c r="FZ137" s="165"/>
      <c r="GA137" s="165"/>
      <c r="GB137" s="165"/>
      <c r="GC137" s="165"/>
      <c r="GD137" s="166"/>
      <c r="GE137" s="165"/>
      <c r="GF137" s="55" t="e">
        <f t="shared" si="96"/>
        <v>#DIV/0!</v>
      </c>
    </row>
    <row r="138" spans="1:188" ht="18">
      <c r="A138" s="53">
        <v>19</v>
      </c>
      <c r="B138" s="53" t="s">
        <v>94</v>
      </c>
      <c r="C138" s="43"/>
      <c r="D138" s="53"/>
      <c r="E138" s="55" t="e">
        <f t="shared" si="87"/>
        <v>#DIV/0!</v>
      </c>
      <c r="F138" s="112"/>
      <c r="G138" s="111" t="e">
        <f t="shared" si="88"/>
        <v>#DIV/0!</v>
      </c>
      <c r="H138" s="112"/>
      <c r="I138" s="57" t="e">
        <f t="shared" si="89"/>
        <v>#DIV/0!</v>
      </c>
      <c r="J138" s="54"/>
      <c r="K138" s="57" t="e">
        <f t="shared" si="90"/>
        <v>#DIV/0!</v>
      </c>
      <c r="L138" s="54"/>
      <c r="M138" s="57" t="e">
        <f t="shared" si="91"/>
        <v>#DIV/0!</v>
      </c>
      <c r="N138" s="54"/>
      <c r="O138" s="57" t="e">
        <f t="shared" si="92"/>
        <v>#DIV/0!</v>
      </c>
      <c r="P138" s="54"/>
      <c r="Q138" s="54"/>
      <c r="R138" s="54"/>
      <c r="S138" s="54"/>
      <c r="T138" s="57" t="e">
        <f t="shared" si="93"/>
        <v>#DIV/0!</v>
      </c>
      <c r="U138" s="54"/>
      <c r="V138" s="57" t="e">
        <f t="shared" si="94"/>
        <v>#DIV/0!</v>
      </c>
      <c r="W138" s="54"/>
      <c r="X138" s="55" t="e">
        <f t="shared" si="95"/>
        <v>#DIV/0!</v>
      </c>
      <c r="Y138" s="54"/>
      <c r="Z138" s="52"/>
      <c r="AA138" s="144">
        <f>SUM((W138,H138))</f>
        <v>0</v>
      </c>
      <c r="EZ138" s="91"/>
      <c r="FB138" s="53">
        <v>19</v>
      </c>
      <c r="FC138" s="53" t="s">
        <v>94</v>
      </c>
      <c r="FT138" s="55" t="e">
        <v>#DIV/0!</v>
      </c>
      <c r="FU138" s="168">
        <v>19</v>
      </c>
      <c r="FV138" s="168" t="s">
        <v>94</v>
      </c>
      <c r="FW138" s="165"/>
      <c r="FX138" s="165"/>
      <c r="FY138" s="165"/>
      <c r="FZ138" s="165"/>
      <c r="GA138" s="165"/>
      <c r="GB138" s="165"/>
      <c r="GC138" s="165"/>
      <c r="GD138" s="166"/>
      <c r="GE138" s="165"/>
      <c r="GF138" s="55" t="e">
        <f t="shared" si="96"/>
        <v>#DIV/0!</v>
      </c>
    </row>
    <row r="139" spans="1:188" ht="18">
      <c r="A139" s="53">
        <v>20</v>
      </c>
      <c r="B139" s="53" t="s">
        <v>95</v>
      </c>
      <c r="C139" s="43"/>
      <c r="D139" s="53"/>
      <c r="E139" s="55" t="e">
        <f t="shared" si="87"/>
        <v>#DIV/0!</v>
      </c>
      <c r="F139" s="112"/>
      <c r="G139" s="111" t="e">
        <f t="shared" si="88"/>
        <v>#DIV/0!</v>
      </c>
      <c r="H139" s="112"/>
      <c r="I139" s="57" t="e">
        <f t="shared" si="89"/>
        <v>#DIV/0!</v>
      </c>
      <c r="J139" s="54"/>
      <c r="K139" s="57" t="e">
        <f t="shared" si="90"/>
        <v>#DIV/0!</v>
      </c>
      <c r="L139" s="54"/>
      <c r="M139" s="57" t="e">
        <f t="shared" si="91"/>
        <v>#DIV/0!</v>
      </c>
      <c r="N139" s="54"/>
      <c r="O139" s="57" t="e">
        <f t="shared" si="92"/>
        <v>#DIV/0!</v>
      </c>
      <c r="P139" s="54"/>
      <c r="Q139" s="54"/>
      <c r="R139" s="54"/>
      <c r="S139" s="54"/>
      <c r="T139" s="57" t="e">
        <f t="shared" si="93"/>
        <v>#DIV/0!</v>
      </c>
      <c r="U139" s="54"/>
      <c r="V139" s="57" t="e">
        <f t="shared" si="94"/>
        <v>#DIV/0!</v>
      </c>
      <c r="W139" s="54"/>
      <c r="X139" s="55" t="e">
        <f t="shared" si="95"/>
        <v>#DIV/0!</v>
      </c>
      <c r="Y139" s="54"/>
      <c r="Z139" s="52"/>
      <c r="AA139" s="144">
        <f>SUM((W139,H139))</f>
        <v>0</v>
      </c>
      <c r="EZ139" s="91"/>
      <c r="FB139" s="53">
        <v>20</v>
      </c>
      <c r="FC139" s="53" t="s">
        <v>95</v>
      </c>
      <c r="FT139" s="55" t="e">
        <v>#DIV/0!</v>
      </c>
      <c r="FU139" s="168">
        <v>20</v>
      </c>
      <c r="FV139" s="168" t="s">
        <v>95</v>
      </c>
      <c r="FW139" s="165"/>
      <c r="FX139" s="165"/>
      <c r="FY139" s="165"/>
      <c r="FZ139" s="165"/>
      <c r="GA139" s="165"/>
      <c r="GB139" s="165"/>
      <c r="GC139" s="165"/>
      <c r="GD139" s="166"/>
      <c r="GE139" s="165"/>
      <c r="GF139" s="55" t="e">
        <f t="shared" si="96"/>
        <v>#DIV/0!</v>
      </c>
    </row>
    <row r="140" spans="1:188" ht="18">
      <c r="A140" s="53">
        <v>21</v>
      </c>
      <c r="B140" s="53" t="s">
        <v>96</v>
      </c>
      <c r="C140" s="43"/>
      <c r="D140" s="53"/>
      <c r="E140" s="55" t="e">
        <f t="shared" si="87"/>
        <v>#DIV/0!</v>
      </c>
      <c r="F140" s="112"/>
      <c r="G140" s="111" t="e">
        <f t="shared" si="88"/>
        <v>#DIV/0!</v>
      </c>
      <c r="H140" s="112"/>
      <c r="I140" s="57" t="e">
        <f t="shared" si="89"/>
        <v>#DIV/0!</v>
      </c>
      <c r="J140" s="54"/>
      <c r="K140" s="57" t="e">
        <f t="shared" si="90"/>
        <v>#DIV/0!</v>
      </c>
      <c r="L140" s="54"/>
      <c r="M140" s="57" t="e">
        <f t="shared" si="91"/>
        <v>#DIV/0!</v>
      </c>
      <c r="N140" s="54"/>
      <c r="O140" s="57" t="e">
        <f t="shared" si="92"/>
        <v>#DIV/0!</v>
      </c>
      <c r="P140" s="54"/>
      <c r="Q140" s="54"/>
      <c r="R140" s="54"/>
      <c r="S140" s="54"/>
      <c r="T140" s="57" t="e">
        <f t="shared" si="93"/>
        <v>#DIV/0!</v>
      </c>
      <c r="U140" s="54"/>
      <c r="V140" s="57" t="e">
        <f t="shared" si="94"/>
        <v>#DIV/0!</v>
      </c>
      <c r="W140" s="54"/>
      <c r="X140" s="55" t="e">
        <f t="shared" si="95"/>
        <v>#DIV/0!</v>
      </c>
      <c r="Y140" s="54"/>
      <c r="Z140" s="52"/>
      <c r="AA140" s="144">
        <f>SUM((W140,H140))</f>
        <v>0</v>
      </c>
      <c r="EZ140" s="91"/>
      <c r="FB140" s="53">
        <v>21</v>
      </c>
      <c r="FC140" s="53" t="s">
        <v>96</v>
      </c>
      <c r="FT140" s="55" t="e">
        <v>#DIV/0!</v>
      </c>
      <c r="FU140" s="168">
        <v>21</v>
      </c>
      <c r="FV140" s="168" t="s">
        <v>96</v>
      </c>
      <c r="FW140" s="165"/>
      <c r="FX140" s="165"/>
      <c r="FY140" s="165"/>
      <c r="FZ140" s="165"/>
      <c r="GA140" s="165"/>
      <c r="GB140" s="165"/>
      <c r="GC140" s="165"/>
      <c r="GD140" s="166"/>
      <c r="GE140" s="165"/>
      <c r="GF140" s="55" t="e">
        <f t="shared" si="96"/>
        <v>#DIV/0!</v>
      </c>
    </row>
    <row r="141" spans="1:188" ht="18">
      <c r="A141" s="53">
        <v>22</v>
      </c>
      <c r="B141" s="53" t="s">
        <v>97</v>
      </c>
      <c r="C141" s="43"/>
      <c r="D141" s="53"/>
      <c r="E141" s="55" t="e">
        <f t="shared" si="87"/>
        <v>#DIV/0!</v>
      </c>
      <c r="F141" s="112"/>
      <c r="G141" s="111" t="e">
        <f t="shared" si="88"/>
        <v>#DIV/0!</v>
      </c>
      <c r="H141" s="112"/>
      <c r="I141" s="57" t="e">
        <f t="shared" si="89"/>
        <v>#DIV/0!</v>
      </c>
      <c r="J141" s="54"/>
      <c r="K141" s="57" t="e">
        <f t="shared" si="90"/>
        <v>#DIV/0!</v>
      </c>
      <c r="L141" s="54"/>
      <c r="M141" s="57" t="e">
        <f t="shared" si="91"/>
        <v>#DIV/0!</v>
      </c>
      <c r="N141" s="54"/>
      <c r="O141" s="57" t="e">
        <f t="shared" si="92"/>
        <v>#DIV/0!</v>
      </c>
      <c r="P141" s="54"/>
      <c r="Q141" s="54"/>
      <c r="R141" s="54"/>
      <c r="S141" s="54"/>
      <c r="T141" s="57" t="e">
        <f t="shared" si="93"/>
        <v>#DIV/0!</v>
      </c>
      <c r="U141" s="54"/>
      <c r="V141" s="57" t="e">
        <f t="shared" si="94"/>
        <v>#DIV/0!</v>
      </c>
      <c r="W141" s="54"/>
      <c r="X141" s="55" t="e">
        <f t="shared" si="95"/>
        <v>#DIV/0!</v>
      </c>
      <c r="Y141" s="54"/>
      <c r="Z141" s="52"/>
      <c r="AA141" s="144">
        <f>SUM((W141,H141))</f>
        <v>0</v>
      </c>
      <c r="EZ141" s="91"/>
      <c r="FB141" s="53">
        <v>22</v>
      </c>
      <c r="FC141" s="53" t="s">
        <v>97</v>
      </c>
      <c r="FT141" s="55" t="e">
        <v>#DIV/0!</v>
      </c>
      <c r="FU141" s="168">
        <v>22</v>
      </c>
      <c r="FV141" s="168" t="s">
        <v>97</v>
      </c>
      <c r="FW141" s="165"/>
      <c r="FX141" s="165"/>
      <c r="FY141" s="165"/>
      <c r="FZ141" s="165"/>
      <c r="GA141" s="165"/>
      <c r="GB141" s="165"/>
      <c r="GC141" s="165"/>
      <c r="GD141" s="166"/>
      <c r="GE141" s="165"/>
      <c r="GF141" s="55" t="e">
        <f t="shared" si="96"/>
        <v>#DIV/0!</v>
      </c>
    </row>
    <row r="142" spans="1:188" ht="13.5" customHeight="1">
      <c r="A142" s="53">
        <v>23</v>
      </c>
      <c r="B142" s="53" t="s">
        <v>98</v>
      </c>
      <c r="C142" s="43"/>
      <c r="D142" s="53"/>
      <c r="E142" s="55" t="e">
        <f t="shared" si="87"/>
        <v>#DIV/0!</v>
      </c>
      <c r="F142" s="112"/>
      <c r="G142" s="111" t="e">
        <f t="shared" si="88"/>
        <v>#DIV/0!</v>
      </c>
      <c r="H142" s="112"/>
      <c r="I142" s="57" t="e">
        <f t="shared" si="89"/>
        <v>#DIV/0!</v>
      </c>
      <c r="J142" s="54"/>
      <c r="K142" s="57" t="e">
        <f t="shared" si="90"/>
        <v>#DIV/0!</v>
      </c>
      <c r="L142" s="54"/>
      <c r="M142" s="57" t="e">
        <f t="shared" si="91"/>
        <v>#DIV/0!</v>
      </c>
      <c r="N142" s="54"/>
      <c r="O142" s="57" t="e">
        <f t="shared" si="92"/>
        <v>#DIV/0!</v>
      </c>
      <c r="P142" s="54"/>
      <c r="Q142" s="54"/>
      <c r="R142" s="54"/>
      <c r="S142" s="54"/>
      <c r="T142" s="57" t="e">
        <f t="shared" si="93"/>
        <v>#DIV/0!</v>
      </c>
      <c r="U142" s="54"/>
      <c r="V142" s="57" t="e">
        <f t="shared" si="94"/>
        <v>#DIV/0!</v>
      </c>
      <c r="W142" s="54"/>
      <c r="X142" s="55" t="e">
        <f t="shared" si="95"/>
        <v>#DIV/0!</v>
      </c>
      <c r="Y142" s="54"/>
      <c r="Z142" s="52"/>
      <c r="AA142" s="144">
        <f>SUM((W142,H142))</f>
        <v>0</v>
      </c>
      <c r="EZ142" s="91"/>
      <c r="FB142" s="53">
        <v>23</v>
      </c>
      <c r="FC142" s="53" t="s">
        <v>98</v>
      </c>
      <c r="FT142" s="55" t="e">
        <v>#DIV/0!</v>
      </c>
      <c r="FU142" s="168">
        <v>23</v>
      </c>
      <c r="FV142" s="168" t="s">
        <v>98</v>
      </c>
      <c r="FW142" s="165"/>
      <c r="FX142" s="165"/>
      <c r="FY142" s="165"/>
      <c r="FZ142" s="165"/>
      <c r="GA142" s="165"/>
      <c r="GB142" s="165"/>
      <c r="GC142" s="165"/>
      <c r="GD142" s="166"/>
      <c r="GE142" s="165"/>
      <c r="GF142" s="55" t="e">
        <f t="shared" si="96"/>
        <v>#DIV/0!</v>
      </c>
    </row>
    <row r="143" spans="1:188" ht="18">
      <c r="A143" s="53">
        <v>24</v>
      </c>
      <c r="B143" s="53" t="s">
        <v>99</v>
      </c>
      <c r="C143" s="43"/>
      <c r="D143" s="53"/>
      <c r="E143" s="55" t="e">
        <f t="shared" si="87"/>
        <v>#DIV/0!</v>
      </c>
      <c r="F143" s="112"/>
      <c r="G143" s="111" t="e">
        <f t="shared" si="88"/>
        <v>#DIV/0!</v>
      </c>
      <c r="H143" s="112"/>
      <c r="I143" s="57" t="e">
        <f t="shared" si="89"/>
        <v>#DIV/0!</v>
      </c>
      <c r="J143" s="54"/>
      <c r="K143" s="57" t="e">
        <f t="shared" si="90"/>
        <v>#DIV/0!</v>
      </c>
      <c r="L143" s="54"/>
      <c r="M143" s="57" t="e">
        <f t="shared" si="91"/>
        <v>#DIV/0!</v>
      </c>
      <c r="N143" s="54"/>
      <c r="O143" s="57" t="e">
        <f t="shared" si="92"/>
        <v>#DIV/0!</v>
      </c>
      <c r="P143" s="54"/>
      <c r="Q143" s="54"/>
      <c r="R143" s="54"/>
      <c r="S143" s="54"/>
      <c r="T143" s="57" t="e">
        <f t="shared" si="93"/>
        <v>#DIV/0!</v>
      </c>
      <c r="U143" s="54"/>
      <c r="V143" s="57" t="e">
        <f t="shared" si="94"/>
        <v>#DIV/0!</v>
      </c>
      <c r="W143" s="54"/>
      <c r="X143" s="55" t="e">
        <f t="shared" si="95"/>
        <v>#DIV/0!</v>
      </c>
      <c r="Y143" s="54"/>
      <c r="Z143" s="52"/>
      <c r="AA143" s="144">
        <f>SUM((W143,H143))</f>
        <v>0</v>
      </c>
      <c r="EZ143" s="91"/>
      <c r="FB143" s="53">
        <v>24</v>
      </c>
      <c r="FC143" s="53" t="s">
        <v>99</v>
      </c>
      <c r="FT143" s="55" t="e">
        <v>#DIV/0!</v>
      </c>
      <c r="FU143" s="168">
        <v>24</v>
      </c>
      <c r="FV143" s="168" t="s">
        <v>99</v>
      </c>
      <c r="FW143" s="165"/>
      <c r="FX143" s="165"/>
      <c r="FY143" s="165"/>
      <c r="FZ143" s="165"/>
      <c r="GA143" s="165"/>
      <c r="GB143" s="165"/>
      <c r="GC143" s="165"/>
      <c r="GD143" s="166"/>
      <c r="GE143" s="165"/>
      <c r="GF143" s="55" t="e">
        <f t="shared" si="96"/>
        <v>#DIV/0!</v>
      </c>
    </row>
    <row r="144" spans="1:188" ht="18">
      <c r="A144" s="53">
        <v>25</v>
      </c>
      <c r="B144" s="53" t="s">
        <v>100</v>
      </c>
      <c r="C144" s="28"/>
      <c r="D144" s="6"/>
      <c r="E144" s="70" t="e">
        <f t="shared" si="87"/>
        <v>#DIV/0!</v>
      </c>
      <c r="F144" s="138"/>
      <c r="G144" s="139" t="e">
        <f t="shared" si="88"/>
        <v>#DIV/0!</v>
      </c>
      <c r="H144" s="138"/>
      <c r="I144" s="140" t="e">
        <f t="shared" si="89"/>
        <v>#DIV/0!</v>
      </c>
      <c r="J144" s="141"/>
      <c r="K144" s="140" t="e">
        <f t="shared" si="90"/>
        <v>#DIV/0!</v>
      </c>
      <c r="L144" s="141"/>
      <c r="M144" s="140" t="e">
        <f t="shared" si="91"/>
        <v>#DIV/0!</v>
      </c>
      <c r="N144" s="141"/>
      <c r="O144" s="140" t="e">
        <f t="shared" si="92"/>
        <v>#DIV/0!</v>
      </c>
      <c r="P144" s="141"/>
      <c r="Q144" s="141"/>
      <c r="R144" s="141"/>
      <c r="S144" s="141"/>
      <c r="T144" s="140" t="e">
        <f t="shared" si="93"/>
        <v>#DIV/0!</v>
      </c>
      <c r="U144" s="141"/>
      <c r="V144" s="140" t="e">
        <f t="shared" si="94"/>
        <v>#DIV/0!</v>
      </c>
      <c r="W144" s="141"/>
      <c r="X144" s="70" t="e">
        <f t="shared" si="95"/>
        <v>#DIV/0!</v>
      </c>
      <c r="Y144" s="54"/>
      <c r="Z144" s="52"/>
      <c r="AA144" s="144">
        <f>SUM((W144,H144))</f>
        <v>0</v>
      </c>
      <c r="EZ144" s="91"/>
      <c r="FB144" s="53">
        <v>25</v>
      </c>
      <c r="FC144" s="53" t="s">
        <v>100</v>
      </c>
      <c r="FT144" s="70" t="e">
        <v>#DIV/0!</v>
      </c>
      <c r="FU144" s="168">
        <v>25</v>
      </c>
      <c r="FV144" s="168" t="s">
        <v>100</v>
      </c>
      <c r="FW144" s="165"/>
      <c r="FX144" s="165"/>
      <c r="FY144" s="165"/>
      <c r="FZ144" s="165"/>
      <c r="GA144" s="165"/>
      <c r="GB144" s="165"/>
      <c r="GC144" s="165"/>
      <c r="GD144" s="166"/>
      <c r="GE144" s="165"/>
      <c r="GF144" s="55" t="e">
        <f t="shared" si="96"/>
        <v>#DIV/0!</v>
      </c>
    </row>
    <row r="145" spans="1:188" ht="18">
      <c r="A145" s="178" t="s">
        <v>101</v>
      </c>
      <c r="B145" s="179"/>
      <c r="C145" s="60">
        <f>SUM(C120:C144)</f>
        <v>541</v>
      </c>
      <c r="D145" s="60">
        <f>SUM(D120:D144)</f>
        <v>239.2</v>
      </c>
      <c r="E145" s="77">
        <f t="shared" si="87"/>
        <v>79.94652406417113</v>
      </c>
      <c r="F145" s="60">
        <f>SUM(F120:F144)</f>
        <v>299.2</v>
      </c>
      <c r="G145" s="77">
        <f t="shared" si="88"/>
        <v>55.30499075785582</v>
      </c>
      <c r="H145" s="60">
        <f>SUM(H120:H144)</f>
        <v>225.2</v>
      </c>
      <c r="I145" s="77">
        <f t="shared" si="89"/>
        <v>75.26737967914438</v>
      </c>
      <c r="J145" s="60">
        <f>SUM(J120:J144)</f>
        <v>87.5</v>
      </c>
      <c r="K145" s="77">
        <f t="shared" si="90"/>
        <v>29.244652406417117</v>
      </c>
      <c r="L145" s="60">
        <f>SUM(L120:L144)</f>
        <v>77.6</v>
      </c>
      <c r="M145" s="77">
        <f t="shared" si="91"/>
        <v>25.935828877005346</v>
      </c>
      <c r="N145" s="60">
        <f>SUM(N120:N144)</f>
        <v>158.29999999999998</v>
      </c>
      <c r="O145" s="77">
        <f t="shared" si="92"/>
        <v>52.907754010695186</v>
      </c>
      <c r="P145" s="60">
        <f>SUM(P120:P144)</f>
        <v>23.8</v>
      </c>
      <c r="Q145" s="60">
        <f>SUM(Q120:Q144)</f>
        <v>115.5</v>
      </c>
      <c r="R145" s="60">
        <f>SUM(R120:R144)</f>
        <v>19</v>
      </c>
      <c r="S145" s="60">
        <v>0</v>
      </c>
      <c r="T145" s="77">
        <f t="shared" si="93"/>
        <v>0</v>
      </c>
      <c r="U145" s="60">
        <f>SUM(U120:U144)</f>
        <v>0</v>
      </c>
      <c r="V145" s="77">
        <f t="shared" si="94"/>
        <v>0</v>
      </c>
      <c r="W145" s="60">
        <f>SUM(W120:W144)</f>
        <v>74</v>
      </c>
      <c r="X145" s="77">
        <f t="shared" si="95"/>
        <v>24.732620320855617</v>
      </c>
      <c r="Y145" s="60">
        <f>SUM(Y120:Y144)</f>
        <v>4.2</v>
      </c>
      <c r="Z145" s="60">
        <f>SUM(Z120:Z144)</f>
        <v>7.5</v>
      </c>
      <c r="AA145" s="144">
        <f>SUM((W145,H145))</f>
        <v>299.2</v>
      </c>
      <c r="AB145" s="143"/>
      <c r="EZ145" s="91"/>
      <c r="FB145" s="178" t="s">
        <v>102</v>
      </c>
      <c r="FC145" s="179"/>
      <c r="FT145" s="77">
        <v>23.767913317022018</v>
      </c>
      <c r="FU145" s="180" t="s">
        <v>102</v>
      </c>
      <c r="FV145" s="181"/>
      <c r="FW145" s="174">
        <f>G145</f>
        <v>55.30499075785582</v>
      </c>
      <c r="FX145" s="174">
        <f>E145</f>
        <v>79.94652406417113</v>
      </c>
      <c r="FY145" s="174">
        <f>X145</f>
        <v>24.732620320855617</v>
      </c>
      <c r="FZ145" s="174">
        <f>I145</f>
        <v>75.26737967914438</v>
      </c>
      <c r="GA145" s="174">
        <f>K145</f>
        <v>29.244652406417117</v>
      </c>
      <c r="GB145" s="174">
        <f>M145</f>
        <v>25.935828877005346</v>
      </c>
      <c r="GC145" s="174">
        <f>O145</f>
        <v>52.907754010695186</v>
      </c>
      <c r="GD145" s="175">
        <f>V145</f>
        <v>0</v>
      </c>
      <c r="GE145" s="174">
        <f>T145</f>
        <v>0</v>
      </c>
      <c r="GF145" s="55">
        <f t="shared" si="96"/>
        <v>0.964707003833599</v>
      </c>
    </row>
    <row r="146" spans="1:188" ht="18">
      <c r="A146" s="80"/>
      <c r="B146" s="80" t="s">
        <v>103</v>
      </c>
      <c r="C146" s="60">
        <v>510</v>
      </c>
      <c r="D146" s="60">
        <v>197</v>
      </c>
      <c r="E146" s="77">
        <f t="shared" si="87"/>
        <v>62.086353608572324</v>
      </c>
      <c r="F146" s="60">
        <v>317.3</v>
      </c>
      <c r="G146" s="77">
        <v>55.196078431372555</v>
      </c>
      <c r="H146" s="60">
        <v>199.9</v>
      </c>
      <c r="I146" s="77">
        <f t="shared" si="89"/>
        <v>63.00031515915537</v>
      </c>
      <c r="J146" s="60">
        <v>151.9</v>
      </c>
      <c r="K146" s="77">
        <f t="shared" si="90"/>
        <v>47.87267570122912</v>
      </c>
      <c r="L146" s="60">
        <v>151.9</v>
      </c>
      <c r="M146" s="77">
        <v>51.332149200710475</v>
      </c>
      <c r="N146" s="60">
        <v>140</v>
      </c>
      <c r="O146" s="77">
        <f t="shared" si="92"/>
        <v>44.122281752284906</v>
      </c>
      <c r="P146" s="60">
        <v>13</v>
      </c>
      <c r="Q146" s="60">
        <v>57.6</v>
      </c>
      <c r="R146" s="60">
        <v>69.4</v>
      </c>
      <c r="S146" s="60">
        <v>0</v>
      </c>
      <c r="T146" s="77">
        <f t="shared" si="93"/>
        <v>0</v>
      </c>
      <c r="U146" s="60">
        <v>0</v>
      </c>
      <c r="V146" s="77">
        <f>SUM(U146/D146)*100</f>
        <v>0</v>
      </c>
      <c r="W146" s="60">
        <v>117.4</v>
      </c>
      <c r="X146" s="77">
        <f t="shared" si="95"/>
        <v>36.99968484084463</v>
      </c>
      <c r="Y146" s="79"/>
      <c r="Z146" s="79"/>
      <c r="AA146" s="137"/>
      <c r="EX146" s="1" t="s">
        <v>102</v>
      </c>
      <c r="EZ146" s="91">
        <v>55.196078431372555</v>
      </c>
      <c r="FA146" s="118">
        <v>52.11367673179395</v>
      </c>
      <c r="FB146" s="182" t="s">
        <v>120</v>
      </c>
      <c r="FC146" s="182"/>
      <c r="FD146" s="91">
        <v>51.332149200710475</v>
      </c>
      <c r="FE146" s="91">
        <v>51.332149200710475</v>
      </c>
      <c r="FF146" s="91">
        <v>50.65719360568384</v>
      </c>
      <c r="FG146" s="91">
        <v>0</v>
      </c>
      <c r="FH146" s="91">
        <v>0</v>
      </c>
      <c r="FT146" s="77">
        <v>27.708703374777976</v>
      </c>
      <c r="FU146" s="170"/>
      <c r="FV146" s="170" t="s">
        <v>103</v>
      </c>
      <c r="FW146" s="174">
        <f>G146</f>
        <v>55.196078431372555</v>
      </c>
      <c r="FX146" s="174">
        <f>E146</f>
        <v>62.086353608572324</v>
      </c>
      <c r="FY146" s="174">
        <f>X146</f>
        <v>36.99968484084463</v>
      </c>
      <c r="FZ146" s="174">
        <f>I146</f>
        <v>63.00031515915537</v>
      </c>
      <c r="GA146" s="174">
        <f>K146</f>
        <v>47.87267570122912</v>
      </c>
      <c r="GB146" s="174">
        <f>M146</f>
        <v>51.332149200710475</v>
      </c>
      <c r="GC146" s="174">
        <f>O146</f>
        <v>44.122281752284906</v>
      </c>
      <c r="GD146" s="175">
        <f>V146</f>
        <v>0</v>
      </c>
      <c r="GE146" s="174">
        <f>T146</f>
        <v>0</v>
      </c>
      <c r="GF146" s="55"/>
    </row>
    <row r="147" spans="1:188" ht="18">
      <c r="A147" s="80"/>
      <c r="B147" s="80" t="s">
        <v>104</v>
      </c>
      <c r="C147" s="60">
        <v>620</v>
      </c>
      <c r="D147" s="79">
        <v>301.8</v>
      </c>
      <c r="E147" s="77">
        <f t="shared" si="87"/>
        <v>88.86925795053003</v>
      </c>
      <c r="F147" s="60">
        <v>339.6</v>
      </c>
      <c r="G147" s="77">
        <v>48.322580645161295</v>
      </c>
      <c r="H147" s="60">
        <v>206.6</v>
      </c>
      <c r="I147" s="77">
        <f t="shared" si="89"/>
        <v>60.83627797408716</v>
      </c>
      <c r="J147" s="60">
        <v>125</v>
      </c>
      <c r="K147" s="77">
        <f t="shared" si="90"/>
        <v>36.808009422850404</v>
      </c>
      <c r="L147" s="60">
        <v>95</v>
      </c>
      <c r="M147" s="77">
        <v>21.695594125500666</v>
      </c>
      <c r="N147" s="60">
        <v>80.5</v>
      </c>
      <c r="O147" s="77">
        <f t="shared" si="92"/>
        <v>23.704358068315663</v>
      </c>
      <c r="P147" s="60">
        <v>13.6</v>
      </c>
      <c r="Q147" s="60">
        <v>41</v>
      </c>
      <c r="R147" s="60">
        <v>25.9</v>
      </c>
      <c r="S147" s="60">
        <v>0</v>
      </c>
      <c r="T147" s="77">
        <f t="shared" si="93"/>
        <v>0</v>
      </c>
      <c r="U147" s="60">
        <v>61.1</v>
      </c>
      <c r="V147" s="77">
        <f>SUM(U147/D147)*100</f>
        <v>20.24519549370444</v>
      </c>
      <c r="W147" s="60">
        <v>133</v>
      </c>
      <c r="X147" s="77">
        <f t="shared" si="95"/>
        <v>39.16372202591283</v>
      </c>
      <c r="Y147" s="53"/>
      <c r="Z147" s="53"/>
      <c r="EX147" s="1" t="s">
        <v>105</v>
      </c>
      <c r="EZ147" s="91">
        <v>48.322580645161295</v>
      </c>
      <c r="FA147" s="118">
        <v>0</v>
      </c>
      <c r="FB147" s="182" t="s">
        <v>121</v>
      </c>
      <c r="FC147" s="182"/>
      <c r="FD147" s="91">
        <v>31.708945260347125</v>
      </c>
      <c r="FE147" s="91">
        <v>21.695594125500666</v>
      </c>
      <c r="FF147" s="91">
        <v>32.34312416555407</v>
      </c>
      <c r="FG147" s="91">
        <v>10.380507343124165</v>
      </c>
      <c r="FH147" s="91">
        <v>0</v>
      </c>
      <c r="FT147" s="77">
        <v>35.580774365821085</v>
      </c>
      <c r="FU147" s="171"/>
      <c r="FV147" s="171" t="s">
        <v>104</v>
      </c>
      <c r="FW147" s="174">
        <f>G147</f>
        <v>48.322580645161295</v>
      </c>
      <c r="FX147" s="174">
        <f>E147</f>
        <v>88.86925795053003</v>
      </c>
      <c r="FY147" s="174">
        <f>X147</f>
        <v>39.16372202591283</v>
      </c>
      <c r="FZ147" s="174">
        <f>I147</f>
        <v>60.83627797408716</v>
      </c>
      <c r="GA147" s="174">
        <f>K147</f>
        <v>36.808009422850404</v>
      </c>
      <c r="GB147" s="174">
        <f>M147</f>
        <v>21.695594125500666</v>
      </c>
      <c r="GC147" s="174">
        <f>O147</f>
        <v>23.704358068315663</v>
      </c>
      <c r="GD147" s="175">
        <f>V147</f>
        <v>20.24519549370444</v>
      </c>
      <c r="GE147" s="174">
        <f>T147</f>
        <v>0</v>
      </c>
      <c r="GF147" s="55"/>
    </row>
    <row r="148" spans="1:23" ht="12.75">
      <c r="A148" s="137"/>
      <c r="B148" s="137"/>
      <c r="C148" s="137"/>
      <c r="D148" s="137"/>
      <c r="E148" s="144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</row>
    <row r="149" spans="1:187" ht="18">
      <c r="A149" s="137"/>
      <c r="B149" s="4" t="s">
        <v>106</v>
      </c>
      <c r="C149" s="4"/>
      <c r="D149" s="4"/>
      <c r="E149" s="22"/>
      <c r="F149" s="4"/>
      <c r="G149" s="4"/>
      <c r="H149" s="4"/>
      <c r="I149" s="4"/>
      <c r="J149" s="4"/>
      <c r="K149" s="4"/>
      <c r="L149" s="4"/>
      <c r="M149" s="4"/>
      <c r="N149" s="145"/>
      <c r="O149" s="145"/>
      <c r="P149" s="145"/>
      <c r="Q149" s="137"/>
      <c r="R149" s="137"/>
      <c r="S149" s="137"/>
      <c r="T149" s="137"/>
      <c r="U149" s="137"/>
      <c r="V149" s="137"/>
      <c r="W149" s="137"/>
      <c r="FB149" s="90" t="s">
        <v>107</v>
      </c>
      <c r="FC149" s="90"/>
      <c r="FU149" s="202" t="s">
        <v>107</v>
      </c>
      <c r="FV149" s="202"/>
      <c r="FW149" s="202"/>
      <c r="FX149" s="202"/>
      <c r="FY149" s="202"/>
      <c r="FZ149" s="202"/>
      <c r="GA149" s="203"/>
      <c r="GB149" s="202"/>
      <c r="GC149" s="202"/>
      <c r="GD149" s="148"/>
      <c r="GE149" s="22"/>
    </row>
    <row r="150" spans="12:186" ht="18">
      <c r="L150" s="1"/>
      <c r="M150" s="1"/>
      <c r="N150" s="1"/>
      <c r="O150" s="1"/>
      <c r="P150" s="1"/>
      <c r="Q150" s="1"/>
      <c r="FB150" s="90" t="s">
        <v>108</v>
      </c>
      <c r="FC150" s="90"/>
      <c r="FU150" s="202" t="s">
        <v>108</v>
      </c>
      <c r="FV150" s="202"/>
      <c r="FW150" s="202"/>
      <c r="FX150" s="202"/>
      <c r="FY150" s="202"/>
      <c r="FZ150" s="202"/>
      <c r="GA150" s="205"/>
      <c r="GB150" s="205"/>
      <c r="GC150" s="205"/>
      <c r="GD150" s="205" t="s">
        <v>109</v>
      </c>
    </row>
    <row r="152" spans="2:190" ht="12.75">
      <c r="B152" s="75" t="s">
        <v>143</v>
      </c>
      <c r="C152" s="75"/>
      <c r="E152" s="1"/>
      <c r="F152" s="75"/>
      <c r="G152" s="75"/>
      <c r="H152" s="75"/>
      <c r="I152" s="75"/>
      <c r="J152" s="75"/>
      <c r="K152" s="75"/>
      <c r="L152" s="75"/>
      <c r="M152" s="1"/>
      <c r="N152" s="1"/>
      <c r="O152" s="1"/>
      <c r="P152" s="1"/>
      <c r="Q152" s="1"/>
      <c r="Y152" s="137"/>
      <c r="EE152" s="4"/>
      <c r="FA152" s="1"/>
      <c r="GF152" s="1"/>
      <c r="GG152" s="1"/>
      <c r="GH152" s="1"/>
    </row>
    <row r="153" spans="2:190" ht="12.75">
      <c r="B153" s="75"/>
      <c r="C153" s="75"/>
      <c r="E153" s="1"/>
      <c r="F153" s="75"/>
      <c r="G153" s="75"/>
      <c r="H153" s="75"/>
      <c r="I153" s="75"/>
      <c r="J153" s="75"/>
      <c r="K153" s="75"/>
      <c r="L153" s="75"/>
      <c r="M153" s="1"/>
      <c r="N153" s="1"/>
      <c r="O153" s="1"/>
      <c r="P153" s="1"/>
      <c r="Q153" s="1"/>
      <c r="Y153" s="137"/>
      <c r="EE153" s="4"/>
      <c r="FA153" s="1"/>
      <c r="GF153" s="1"/>
      <c r="GG153" s="1"/>
      <c r="GH153" s="1"/>
    </row>
    <row r="154" spans="1:190" ht="12.75">
      <c r="A154" s="6" t="s">
        <v>13</v>
      </c>
      <c r="B154" s="6"/>
      <c r="C154" s="93" t="s">
        <v>122</v>
      </c>
      <c r="D154" s="26" t="s">
        <v>22</v>
      </c>
      <c r="E154" s="26" t="s">
        <v>123</v>
      </c>
      <c r="F154" s="28" t="s">
        <v>17</v>
      </c>
      <c r="G154" s="26" t="s">
        <v>16</v>
      </c>
      <c r="H154" s="13" t="s">
        <v>18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9"/>
      <c r="T154" s="19"/>
      <c r="U154" s="44"/>
      <c r="V154" s="94"/>
      <c r="W154" s="33" t="s">
        <v>124</v>
      </c>
      <c r="X154" s="26" t="s">
        <v>16</v>
      </c>
      <c r="Y154" s="26"/>
      <c r="Z154" s="26"/>
      <c r="EE154" s="4"/>
      <c r="FA154" s="1"/>
      <c r="GF154" s="1"/>
      <c r="GG154" s="1"/>
      <c r="GH154" s="1"/>
    </row>
    <row r="155" spans="1:190" ht="12.75">
      <c r="A155" s="24"/>
      <c r="B155" s="38" t="s">
        <v>27</v>
      </c>
      <c r="C155" s="22" t="s">
        <v>125</v>
      </c>
      <c r="D155" s="38" t="s">
        <v>29</v>
      </c>
      <c r="E155" s="38" t="s">
        <v>15</v>
      </c>
      <c r="F155" s="34" t="s">
        <v>30</v>
      </c>
      <c r="G155" s="38" t="s">
        <v>31</v>
      </c>
      <c r="H155" s="28" t="s">
        <v>32</v>
      </c>
      <c r="I155" s="26" t="s">
        <v>16</v>
      </c>
      <c r="J155" s="26" t="s">
        <v>33</v>
      </c>
      <c r="K155" s="26" t="s">
        <v>16</v>
      </c>
      <c r="L155" s="26" t="s">
        <v>34</v>
      </c>
      <c r="M155" s="26" t="s">
        <v>16</v>
      </c>
      <c r="N155" s="26" t="s">
        <v>35</v>
      </c>
      <c r="O155" s="26" t="s">
        <v>16</v>
      </c>
      <c r="P155" s="42"/>
      <c r="Q155" s="42" t="s">
        <v>36</v>
      </c>
      <c r="R155" s="93"/>
      <c r="S155" s="33" t="s">
        <v>37</v>
      </c>
      <c r="T155" s="33" t="s">
        <v>16</v>
      </c>
      <c r="U155" s="33" t="s">
        <v>126</v>
      </c>
      <c r="V155" s="26" t="s">
        <v>16</v>
      </c>
      <c r="W155" s="27" t="s">
        <v>127</v>
      </c>
      <c r="X155" s="38" t="s">
        <v>130</v>
      </c>
      <c r="Y155" s="38" t="s">
        <v>40</v>
      </c>
      <c r="Z155" s="38" t="s">
        <v>41</v>
      </c>
      <c r="EE155" s="4"/>
      <c r="FA155" s="1"/>
      <c r="GF155" s="1"/>
      <c r="GG155" s="1"/>
      <c r="GH155" s="1"/>
    </row>
    <row r="156" spans="1:190" ht="12.75">
      <c r="A156" s="46"/>
      <c r="B156" s="48" t="s">
        <v>56</v>
      </c>
      <c r="C156" s="31" t="s">
        <v>0</v>
      </c>
      <c r="D156" s="48" t="s">
        <v>0</v>
      </c>
      <c r="E156" s="48" t="s">
        <v>58</v>
      </c>
      <c r="F156" s="49" t="s">
        <v>32</v>
      </c>
      <c r="G156" s="50" t="s">
        <v>59</v>
      </c>
      <c r="H156" s="49"/>
      <c r="I156" s="48"/>
      <c r="J156" s="48" t="s">
        <v>60</v>
      </c>
      <c r="K156" s="48"/>
      <c r="L156" s="48" t="s">
        <v>61</v>
      </c>
      <c r="M156" s="48"/>
      <c r="N156" s="48" t="s">
        <v>62</v>
      </c>
      <c r="O156" s="48"/>
      <c r="P156" s="49" t="s">
        <v>63</v>
      </c>
      <c r="Q156" s="50" t="s">
        <v>64</v>
      </c>
      <c r="R156" s="52" t="s">
        <v>69</v>
      </c>
      <c r="S156" s="31" t="s">
        <v>66</v>
      </c>
      <c r="T156" s="50"/>
      <c r="U156" s="50" t="s">
        <v>67</v>
      </c>
      <c r="V156" s="48"/>
      <c r="W156" s="50"/>
      <c r="X156" s="48"/>
      <c r="Y156" s="48"/>
      <c r="Z156" s="48"/>
      <c r="EE156" s="4"/>
      <c r="FA156" s="1"/>
      <c r="GF156" s="1"/>
      <c r="GG156" s="1"/>
      <c r="GH156" s="1"/>
    </row>
    <row r="157" spans="1:190" ht="12.75">
      <c r="A157" s="46">
        <v>1</v>
      </c>
      <c r="B157" s="46" t="s">
        <v>76</v>
      </c>
      <c r="C157" s="49"/>
      <c r="D157" s="53"/>
      <c r="E157" s="53" t="e">
        <f aca="true" t="shared" si="97" ref="E157:E184">(D157*100)/F157</f>
        <v>#DIV/0!</v>
      </c>
      <c r="F157" s="110"/>
      <c r="G157" s="111" t="e">
        <f aca="true" t="shared" si="98" ref="G157:G184">SUM(F157/C157)*100</f>
        <v>#DIV/0!</v>
      </c>
      <c r="H157" s="112"/>
      <c r="I157" s="57" t="e">
        <f aca="true" t="shared" si="99" ref="I157:I184">SUM(H157/F157)*100</f>
        <v>#DIV/0!</v>
      </c>
      <c r="J157" s="56"/>
      <c r="K157" s="57" t="e">
        <f aca="true" t="shared" si="100" ref="K157:K184">SUM(J157/F157)*100</f>
        <v>#DIV/0!</v>
      </c>
      <c r="L157" s="56"/>
      <c r="M157" s="57" t="e">
        <f aca="true" t="shared" si="101" ref="M157:M184">SUM(L157/F157)*100</f>
        <v>#DIV/0!</v>
      </c>
      <c r="N157" s="56"/>
      <c r="O157" s="57" t="e">
        <f aca="true" t="shared" si="102" ref="O157:O184">SUM(N157/F157)*100</f>
        <v>#DIV/0!</v>
      </c>
      <c r="P157" s="54"/>
      <c r="Q157" s="54"/>
      <c r="R157" s="56"/>
      <c r="S157" s="56"/>
      <c r="T157" s="57" t="e">
        <f aca="true" t="shared" si="103" ref="T157:T184">SUM(S157/F157)*100</f>
        <v>#DIV/0!</v>
      </c>
      <c r="U157" s="56"/>
      <c r="V157" s="57" t="e">
        <f aca="true" t="shared" si="104" ref="V157:V184">SUM(U157/F157)*100</f>
        <v>#DIV/0!</v>
      </c>
      <c r="W157" s="56"/>
      <c r="X157" s="55" t="e">
        <f aca="true" t="shared" si="105" ref="X157:X184">SUM(W157/F157)*100</f>
        <v>#DIV/0!</v>
      </c>
      <c r="Y157" s="54"/>
      <c r="Z157" s="52"/>
      <c r="AA157" s="144">
        <f>SUM((W157,H157))</f>
        <v>0</v>
      </c>
      <c r="EE157" s="4"/>
      <c r="FA157" s="1"/>
      <c r="GF157" s="1"/>
      <c r="GG157" s="1"/>
      <c r="GH157" s="1"/>
    </row>
    <row r="158" spans="1:190" ht="12.75">
      <c r="A158" s="53">
        <v>2</v>
      </c>
      <c r="B158" s="53" t="s">
        <v>77</v>
      </c>
      <c r="C158" s="43"/>
      <c r="D158" s="53"/>
      <c r="E158" s="53" t="e">
        <f t="shared" si="97"/>
        <v>#DIV/0!</v>
      </c>
      <c r="F158" s="112"/>
      <c r="G158" s="111" t="e">
        <f t="shared" si="98"/>
        <v>#DIV/0!</v>
      </c>
      <c r="H158" s="112"/>
      <c r="I158" s="57" t="e">
        <f t="shared" si="99"/>
        <v>#DIV/0!</v>
      </c>
      <c r="J158" s="54"/>
      <c r="K158" s="57" t="e">
        <f t="shared" si="100"/>
        <v>#DIV/0!</v>
      </c>
      <c r="L158" s="54"/>
      <c r="M158" s="57" t="e">
        <f t="shared" si="101"/>
        <v>#DIV/0!</v>
      </c>
      <c r="N158" s="54"/>
      <c r="O158" s="57" t="e">
        <f t="shared" si="102"/>
        <v>#DIV/0!</v>
      </c>
      <c r="P158" s="54"/>
      <c r="Q158" s="54"/>
      <c r="R158" s="54"/>
      <c r="S158" s="54"/>
      <c r="T158" s="57" t="e">
        <f t="shared" si="103"/>
        <v>#DIV/0!</v>
      </c>
      <c r="U158" s="54"/>
      <c r="V158" s="57" t="e">
        <f t="shared" si="104"/>
        <v>#DIV/0!</v>
      </c>
      <c r="W158" s="54"/>
      <c r="X158" s="55" t="e">
        <f t="shared" si="105"/>
        <v>#DIV/0!</v>
      </c>
      <c r="Y158" s="54"/>
      <c r="Z158" s="52"/>
      <c r="AA158" s="144">
        <f>SUM((W158,H158))</f>
        <v>0</v>
      </c>
      <c r="EE158" s="4"/>
      <c r="FA158" s="1"/>
      <c r="GF158" s="1"/>
      <c r="GG158" s="1"/>
      <c r="GH158" s="1"/>
    </row>
    <row r="159" spans="1:190" ht="12.75">
      <c r="A159" s="53">
        <v>3</v>
      </c>
      <c r="B159" s="53" t="s">
        <v>78</v>
      </c>
      <c r="C159" s="43"/>
      <c r="D159" s="53"/>
      <c r="E159" s="53" t="e">
        <f t="shared" si="97"/>
        <v>#DIV/0!</v>
      </c>
      <c r="F159" s="112"/>
      <c r="G159" s="111" t="e">
        <f t="shared" si="98"/>
        <v>#DIV/0!</v>
      </c>
      <c r="H159" s="112"/>
      <c r="I159" s="57" t="e">
        <f t="shared" si="99"/>
        <v>#DIV/0!</v>
      </c>
      <c r="J159" s="54"/>
      <c r="K159" s="57" t="e">
        <f t="shared" si="100"/>
        <v>#DIV/0!</v>
      </c>
      <c r="L159" s="54"/>
      <c r="M159" s="57" t="e">
        <f t="shared" si="101"/>
        <v>#DIV/0!</v>
      </c>
      <c r="N159" s="54"/>
      <c r="O159" s="57" t="e">
        <f t="shared" si="102"/>
        <v>#DIV/0!</v>
      </c>
      <c r="P159" s="54"/>
      <c r="Q159" s="54"/>
      <c r="R159" s="54"/>
      <c r="S159" s="54"/>
      <c r="T159" s="57" t="e">
        <f t="shared" si="103"/>
        <v>#DIV/0!</v>
      </c>
      <c r="U159" s="54"/>
      <c r="V159" s="57" t="e">
        <f t="shared" si="104"/>
        <v>#DIV/0!</v>
      </c>
      <c r="W159" s="54"/>
      <c r="X159" s="55" t="e">
        <f t="shared" si="105"/>
        <v>#DIV/0!</v>
      </c>
      <c r="Y159" s="54"/>
      <c r="Z159" s="52"/>
      <c r="AA159" s="144">
        <f>SUM((W159,H159))</f>
        <v>0</v>
      </c>
      <c r="EE159" s="4"/>
      <c r="FA159" s="1"/>
      <c r="GF159" s="1"/>
      <c r="GG159" s="1"/>
      <c r="GH159" s="1"/>
    </row>
    <row r="160" spans="1:190" ht="12.75">
      <c r="A160" s="53">
        <v>4</v>
      </c>
      <c r="B160" s="53" t="s">
        <v>79</v>
      </c>
      <c r="C160" s="43"/>
      <c r="D160" s="53"/>
      <c r="E160" s="53" t="e">
        <f t="shared" si="97"/>
        <v>#DIV/0!</v>
      </c>
      <c r="F160" s="112"/>
      <c r="G160" s="111" t="e">
        <f t="shared" si="98"/>
        <v>#DIV/0!</v>
      </c>
      <c r="H160" s="112"/>
      <c r="I160" s="57" t="e">
        <f t="shared" si="99"/>
        <v>#DIV/0!</v>
      </c>
      <c r="J160" s="54"/>
      <c r="K160" s="57" t="e">
        <f t="shared" si="100"/>
        <v>#DIV/0!</v>
      </c>
      <c r="L160" s="54"/>
      <c r="M160" s="57" t="e">
        <f t="shared" si="101"/>
        <v>#DIV/0!</v>
      </c>
      <c r="N160" s="54"/>
      <c r="O160" s="57" t="e">
        <f t="shared" si="102"/>
        <v>#DIV/0!</v>
      </c>
      <c r="P160" s="54"/>
      <c r="Q160" s="54"/>
      <c r="R160" s="54"/>
      <c r="S160" s="54"/>
      <c r="T160" s="57" t="e">
        <f t="shared" si="103"/>
        <v>#DIV/0!</v>
      </c>
      <c r="U160" s="54"/>
      <c r="V160" s="57" t="e">
        <f t="shared" si="104"/>
        <v>#DIV/0!</v>
      </c>
      <c r="W160" s="54"/>
      <c r="X160" s="55" t="e">
        <f t="shared" si="105"/>
        <v>#DIV/0!</v>
      </c>
      <c r="Y160" s="54"/>
      <c r="Z160" s="52"/>
      <c r="AA160" s="144">
        <f>SUM((W160,H160))</f>
        <v>0</v>
      </c>
      <c r="EE160" s="4"/>
      <c r="FA160" s="1"/>
      <c r="GF160" s="1"/>
      <c r="GG160" s="1"/>
      <c r="GH160" s="1"/>
    </row>
    <row r="161" spans="1:190" ht="12.75">
      <c r="A161" s="53">
        <v>5</v>
      </c>
      <c r="B161" s="53" t="s">
        <v>80</v>
      </c>
      <c r="C161" s="43"/>
      <c r="D161" s="53"/>
      <c r="E161" s="53" t="e">
        <f t="shared" si="97"/>
        <v>#DIV/0!</v>
      </c>
      <c r="F161" s="112"/>
      <c r="G161" s="111" t="e">
        <f t="shared" si="98"/>
        <v>#DIV/0!</v>
      </c>
      <c r="H161" s="112"/>
      <c r="I161" s="57" t="e">
        <f t="shared" si="99"/>
        <v>#DIV/0!</v>
      </c>
      <c r="J161" s="54"/>
      <c r="K161" s="57" t="e">
        <f t="shared" si="100"/>
        <v>#DIV/0!</v>
      </c>
      <c r="L161" s="54"/>
      <c r="M161" s="57" t="e">
        <f t="shared" si="101"/>
        <v>#DIV/0!</v>
      </c>
      <c r="N161" s="54"/>
      <c r="O161" s="57" t="e">
        <f t="shared" si="102"/>
        <v>#DIV/0!</v>
      </c>
      <c r="P161" s="54"/>
      <c r="Q161" s="54"/>
      <c r="R161" s="54"/>
      <c r="S161" s="54"/>
      <c r="T161" s="57" t="e">
        <f t="shared" si="103"/>
        <v>#DIV/0!</v>
      </c>
      <c r="U161" s="54"/>
      <c r="V161" s="57" t="e">
        <f t="shared" si="104"/>
        <v>#DIV/0!</v>
      </c>
      <c r="W161" s="54"/>
      <c r="X161" s="55" t="e">
        <f t="shared" si="105"/>
        <v>#DIV/0!</v>
      </c>
      <c r="Y161" s="54"/>
      <c r="Z161" s="52"/>
      <c r="AA161" s="144">
        <f>SUM((W161,H161))</f>
        <v>0</v>
      </c>
      <c r="EE161" s="4"/>
      <c r="FA161" s="1"/>
      <c r="GF161" s="1"/>
      <c r="GG161" s="1"/>
      <c r="GH161" s="1"/>
    </row>
    <row r="162" spans="1:190" ht="12.75">
      <c r="A162" s="53">
        <v>6</v>
      </c>
      <c r="B162" s="53" t="s">
        <v>81</v>
      </c>
      <c r="C162" s="43"/>
      <c r="D162" s="53"/>
      <c r="E162" s="53" t="e">
        <f t="shared" si="97"/>
        <v>#DIV/0!</v>
      </c>
      <c r="F162" s="112"/>
      <c r="G162" s="111" t="e">
        <f t="shared" si="98"/>
        <v>#DIV/0!</v>
      </c>
      <c r="H162" s="112"/>
      <c r="I162" s="57" t="e">
        <f t="shared" si="99"/>
        <v>#DIV/0!</v>
      </c>
      <c r="J162" s="54"/>
      <c r="K162" s="57" t="e">
        <f t="shared" si="100"/>
        <v>#DIV/0!</v>
      </c>
      <c r="L162" s="54"/>
      <c r="M162" s="57" t="e">
        <f t="shared" si="101"/>
        <v>#DIV/0!</v>
      </c>
      <c r="N162" s="54"/>
      <c r="O162" s="57" t="e">
        <f t="shared" si="102"/>
        <v>#DIV/0!</v>
      </c>
      <c r="P162" s="54"/>
      <c r="Q162" s="54"/>
      <c r="R162" s="54"/>
      <c r="S162" s="54"/>
      <c r="T162" s="57" t="e">
        <f t="shared" si="103"/>
        <v>#DIV/0!</v>
      </c>
      <c r="U162" s="54"/>
      <c r="V162" s="57" t="e">
        <f t="shared" si="104"/>
        <v>#DIV/0!</v>
      </c>
      <c r="W162" s="54"/>
      <c r="X162" s="55" t="e">
        <f t="shared" si="105"/>
        <v>#DIV/0!</v>
      </c>
      <c r="Y162" s="54"/>
      <c r="Z162" s="52"/>
      <c r="AA162" s="144">
        <f>SUM((W162,H162))</f>
        <v>0</v>
      </c>
      <c r="EE162" s="4"/>
      <c r="FA162" s="1"/>
      <c r="GF162" s="1"/>
      <c r="GG162" s="1"/>
      <c r="GH162" s="1"/>
    </row>
    <row r="163" spans="1:190" ht="12.75">
      <c r="A163" s="53">
        <v>7</v>
      </c>
      <c r="B163" s="53" t="s">
        <v>82</v>
      </c>
      <c r="C163" s="43">
        <v>9</v>
      </c>
      <c r="D163" s="53">
        <v>12.5</v>
      </c>
      <c r="E163" s="53">
        <f t="shared" si="97"/>
        <v>100</v>
      </c>
      <c r="F163" s="112">
        <v>12.5</v>
      </c>
      <c r="G163" s="111">
        <f t="shared" si="98"/>
        <v>138.88888888888889</v>
      </c>
      <c r="H163" s="112"/>
      <c r="I163" s="57">
        <f t="shared" si="99"/>
        <v>0</v>
      </c>
      <c r="J163" s="54"/>
      <c r="K163" s="57">
        <f t="shared" si="100"/>
        <v>0</v>
      </c>
      <c r="L163" s="54"/>
      <c r="M163" s="57">
        <f t="shared" si="101"/>
        <v>0</v>
      </c>
      <c r="N163" s="54"/>
      <c r="O163" s="57">
        <f t="shared" si="102"/>
        <v>0</v>
      </c>
      <c r="P163" s="54"/>
      <c r="Q163" s="54"/>
      <c r="R163" s="54"/>
      <c r="S163" s="54"/>
      <c r="T163" s="57">
        <f t="shared" si="103"/>
        <v>0</v>
      </c>
      <c r="U163" s="54"/>
      <c r="V163" s="57">
        <f t="shared" si="104"/>
        <v>0</v>
      </c>
      <c r="W163" s="54">
        <v>12.5</v>
      </c>
      <c r="X163" s="55">
        <f t="shared" si="105"/>
        <v>100</v>
      </c>
      <c r="Y163" s="54"/>
      <c r="Z163" s="52"/>
      <c r="AA163" s="144">
        <f>SUM((W163,H163))</f>
        <v>12.5</v>
      </c>
      <c r="EE163" s="4"/>
      <c r="FA163" s="1"/>
      <c r="GF163" s="1"/>
      <c r="GG163" s="1"/>
      <c r="GH163" s="1"/>
    </row>
    <row r="164" spans="1:190" ht="12.75">
      <c r="A164" s="53">
        <v>8</v>
      </c>
      <c r="B164" s="53" t="s">
        <v>83</v>
      </c>
      <c r="C164" s="43"/>
      <c r="D164" s="53"/>
      <c r="E164" s="53" t="e">
        <f t="shared" si="97"/>
        <v>#DIV/0!</v>
      </c>
      <c r="F164" s="112"/>
      <c r="G164" s="111" t="e">
        <f t="shared" si="98"/>
        <v>#DIV/0!</v>
      </c>
      <c r="H164" s="112"/>
      <c r="I164" s="57" t="e">
        <f t="shared" si="99"/>
        <v>#DIV/0!</v>
      </c>
      <c r="J164" s="54"/>
      <c r="K164" s="57" t="e">
        <f t="shared" si="100"/>
        <v>#DIV/0!</v>
      </c>
      <c r="L164" s="54"/>
      <c r="M164" s="57" t="e">
        <f t="shared" si="101"/>
        <v>#DIV/0!</v>
      </c>
      <c r="N164" s="54"/>
      <c r="O164" s="57" t="e">
        <f t="shared" si="102"/>
        <v>#DIV/0!</v>
      </c>
      <c r="P164" s="54"/>
      <c r="Q164" s="54"/>
      <c r="R164" s="54"/>
      <c r="S164" s="54"/>
      <c r="T164" s="57" t="e">
        <f t="shared" si="103"/>
        <v>#DIV/0!</v>
      </c>
      <c r="U164" s="54"/>
      <c r="V164" s="57" t="e">
        <f t="shared" si="104"/>
        <v>#DIV/0!</v>
      </c>
      <c r="W164" s="54"/>
      <c r="X164" s="55" t="e">
        <f t="shared" si="105"/>
        <v>#DIV/0!</v>
      </c>
      <c r="Y164" s="54"/>
      <c r="Z164" s="52"/>
      <c r="AA164" s="144">
        <f>SUM((W164,H164))</f>
        <v>0</v>
      </c>
      <c r="EE164" s="4"/>
      <c r="FA164" s="1"/>
      <c r="GF164" s="1"/>
      <c r="GG164" s="1"/>
      <c r="GH164" s="1"/>
    </row>
    <row r="165" spans="1:190" ht="12.75">
      <c r="A165" s="53">
        <v>9</v>
      </c>
      <c r="B165" s="53" t="s">
        <v>84</v>
      </c>
      <c r="C165" s="43"/>
      <c r="D165" s="53"/>
      <c r="E165" s="53" t="e">
        <f t="shared" si="97"/>
        <v>#DIV/0!</v>
      </c>
      <c r="F165" s="112"/>
      <c r="G165" s="111" t="e">
        <f t="shared" si="98"/>
        <v>#DIV/0!</v>
      </c>
      <c r="H165" s="112"/>
      <c r="I165" s="57" t="e">
        <f t="shared" si="99"/>
        <v>#DIV/0!</v>
      </c>
      <c r="J165" s="54"/>
      <c r="K165" s="57" t="e">
        <f t="shared" si="100"/>
        <v>#DIV/0!</v>
      </c>
      <c r="L165" s="54"/>
      <c r="M165" s="57" t="e">
        <f t="shared" si="101"/>
        <v>#DIV/0!</v>
      </c>
      <c r="N165" s="54"/>
      <c r="O165" s="57" t="e">
        <f t="shared" si="102"/>
        <v>#DIV/0!</v>
      </c>
      <c r="P165" s="54"/>
      <c r="Q165" s="54"/>
      <c r="R165" s="54"/>
      <c r="S165" s="54"/>
      <c r="T165" s="57" t="e">
        <f t="shared" si="103"/>
        <v>#DIV/0!</v>
      </c>
      <c r="U165" s="54"/>
      <c r="V165" s="57" t="e">
        <f t="shared" si="104"/>
        <v>#DIV/0!</v>
      </c>
      <c r="W165" s="54"/>
      <c r="X165" s="55" t="e">
        <f t="shared" si="105"/>
        <v>#DIV/0!</v>
      </c>
      <c r="Y165" s="54"/>
      <c r="Z165" s="52"/>
      <c r="AA165" s="144">
        <f>SUM((W165,H165))</f>
        <v>0</v>
      </c>
      <c r="EE165" s="4"/>
      <c r="FA165" s="1"/>
      <c r="GF165" s="1"/>
      <c r="GG165" s="1"/>
      <c r="GH165" s="1"/>
    </row>
    <row r="166" spans="1:190" ht="12.75">
      <c r="A166" s="53">
        <v>10</v>
      </c>
      <c r="B166" s="53" t="s">
        <v>85</v>
      </c>
      <c r="C166" s="43">
        <v>182</v>
      </c>
      <c r="D166" s="53">
        <v>3.5</v>
      </c>
      <c r="E166" s="53">
        <f t="shared" si="97"/>
        <v>100</v>
      </c>
      <c r="F166" s="112">
        <v>3.5</v>
      </c>
      <c r="G166" s="111">
        <f t="shared" si="98"/>
        <v>1.9230769230769231</v>
      </c>
      <c r="H166" s="112"/>
      <c r="I166" s="57">
        <f t="shared" si="99"/>
        <v>0</v>
      </c>
      <c r="J166" s="54"/>
      <c r="K166" s="57">
        <f t="shared" si="100"/>
        <v>0</v>
      </c>
      <c r="L166" s="54"/>
      <c r="M166" s="57">
        <f t="shared" si="101"/>
        <v>0</v>
      </c>
      <c r="N166" s="54"/>
      <c r="O166" s="57">
        <f t="shared" si="102"/>
        <v>0</v>
      </c>
      <c r="P166" s="54"/>
      <c r="Q166" s="54"/>
      <c r="R166" s="54"/>
      <c r="S166" s="54"/>
      <c r="T166" s="57">
        <f t="shared" si="103"/>
        <v>0</v>
      </c>
      <c r="U166" s="54"/>
      <c r="V166" s="57">
        <f t="shared" si="104"/>
        <v>0</v>
      </c>
      <c r="W166" s="54">
        <v>3.5</v>
      </c>
      <c r="X166" s="55">
        <f t="shared" si="105"/>
        <v>100</v>
      </c>
      <c r="Y166" s="54"/>
      <c r="Z166" s="52"/>
      <c r="AA166" s="144">
        <f>SUM((W166,H166))</f>
        <v>3.5</v>
      </c>
      <c r="EE166" s="4"/>
      <c r="FA166" s="1"/>
      <c r="GF166" s="1"/>
      <c r="GG166" s="1"/>
      <c r="GH166" s="1"/>
    </row>
    <row r="167" spans="1:190" ht="12.75">
      <c r="A167" s="53">
        <v>11</v>
      </c>
      <c r="B167" s="53" t="s">
        <v>86</v>
      </c>
      <c r="C167" s="43"/>
      <c r="D167" s="53"/>
      <c r="E167" s="53" t="e">
        <f t="shared" si="97"/>
        <v>#DIV/0!</v>
      </c>
      <c r="F167" s="112"/>
      <c r="G167" s="111" t="e">
        <f t="shared" si="98"/>
        <v>#DIV/0!</v>
      </c>
      <c r="H167" s="112"/>
      <c r="I167" s="57" t="e">
        <f t="shared" si="99"/>
        <v>#DIV/0!</v>
      </c>
      <c r="J167" s="54"/>
      <c r="K167" s="57" t="e">
        <f t="shared" si="100"/>
        <v>#DIV/0!</v>
      </c>
      <c r="L167" s="54"/>
      <c r="M167" s="57" t="e">
        <f t="shared" si="101"/>
        <v>#DIV/0!</v>
      </c>
      <c r="N167" s="54"/>
      <c r="O167" s="57" t="e">
        <f t="shared" si="102"/>
        <v>#DIV/0!</v>
      </c>
      <c r="P167" s="54"/>
      <c r="Q167" s="54"/>
      <c r="R167" s="54"/>
      <c r="S167" s="54"/>
      <c r="T167" s="57" t="e">
        <f t="shared" si="103"/>
        <v>#DIV/0!</v>
      </c>
      <c r="U167" s="54"/>
      <c r="V167" s="57" t="e">
        <f t="shared" si="104"/>
        <v>#DIV/0!</v>
      </c>
      <c r="W167" s="54"/>
      <c r="X167" s="55" t="e">
        <f t="shared" si="105"/>
        <v>#DIV/0!</v>
      </c>
      <c r="Y167" s="54"/>
      <c r="Z167" s="52"/>
      <c r="AA167" s="144">
        <f>SUM((W167,H167))</f>
        <v>0</v>
      </c>
      <c r="EE167" s="4"/>
      <c r="FA167" s="1"/>
      <c r="GF167" s="1"/>
      <c r="GG167" s="1"/>
      <c r="GH167" s="1"/>
    </row>
    <row r="168" spans="1:190" ht="12.75">
      <c r="A168" s="53">
        <v>12</v>
      </c>
      <c r="B168" s="53" t="s">
        <v>87</v>
      </c>
      <c r="C168" s="43"/>
      <c r="D168" s="53"/>
      <c r="E168" s="53" t="e">
        <f t="shared" si="97"/>
        <v>#DIV/0!</v>
      </c>
      <c r="F168" s="112"/>
      <c r="G168" s="111" t="e">
        <f t="shared" si="98"/>
        <v>#DIV/0!</v>
      </c>
      <c r="H168" s="112"/>
      <c r="I168" s="57" t="e">
        <f t="shared" si="99"/>
        <v>#DIV/0!</v>
      </c>
      <c r="J168" s="54"/>
      <c r="K168" s="57" t="e">
        <f t="shared" si="100"/>
        <v>#DIV/0!</v>
      </c>
      <c r="L168" s="54"/>
      <c r="M168" s="57" t="e">
        <f t="shared" si="101"/>
        <v>#DIV/0!</v>
      </c>
      <c r="N168" s="54"/>
      <c r="O168" s="57" t="e">
        <f t="shared" si="102"/>
        <v>#DIV/0!</v>
      </c>
      <c r="P168" s="54"/>
      <c r="Q168" s="54"/>
      <c r="R168" s="54"/>
      <c r="S168" s="54"/>
      <c r="T168" s="57" t="e">
        <f t="shared" si="103"/>
        <v>#DIV/0!</v>
      </c>
      <c r="U168" s="54"/>
      <c r="V168" s="57" t="e">
        <f t="shared" si="104"/>
        <v>#DIV/0!</v>
      </c>
      <c r="W168" s="54"/>
      <c r="X168" s="55" t="e">
        <f t="shared" si="105"/>
        <v>#DIV/0!</v>
      </c>
      <c r="Y168" s="54"/>
      <c r="Z168" s="52"/>
      <c r="AA168" s="144">
        <f>SUM((W168,H168))</f>
        <v>0</v>
      </c>
      <c r="EE168" s="4"/>
      <c r="FA168" s="1"/>
      <c r="GF168" s="1"/>
      <c r="GG168" s="1"/>
      <c r="GH168" s="1"/>
    </row>
    <row r="169" spans="1:190" ht="12.75">
      <c r="A169" s="53">
        <v>13</v>
      </c>
      <c r="B169" s="53" t="s">
        <v>88</v>
      </c>
      <c r="C169" s="43"/>
      <c r="D169" s="53"/>
      <c r="E169" s="53" t="e">
        <f t="shared" si="97"/>
        <v>#DIV/0!</v>
      </c>
      <c r="F169" s="112"/>
      <c r="G169" s="111" t="e">
        <f t="shared" si="98"/>
        <v>#DIV/0!</v>
      </c>
      <c r="H169" s="112"/>
      <c r="I169" s="57" t="e">
        <f t="shared" si="99"/>
        <v>#DIV/0!</v>
      </c>
      <c r="J169" s="54"/>
      <c r="K169" s="57" t="e">
        <f t="shared" si="100"/>
        <v>#DIV/0!</v>
      </c>
      <c r="L169" s="54"/>
      <c r="M169" s="57" t="e">
        <f t="shared" si="101"/>
        <v>#DIV/0!</v>
      </c>
      <c r="N169" s="54"/>
      <c r="O169" s="57" t="e">
        <f t="shared" si="102"/>
        <v>#DIV/0!</v>
      </c>
      <c r="P169" s="54"/>
      <c r="Q169" s="54"/>
      <c r="R169" s="54"/>
      <c r="S169" s="54"/>
      <c r="T169" s="57" t="e">
        <f t="shared" si="103"/>
        <v>#DIV/0!</v>
      </c>
      <c r="U169" s="54"/>
      <c r="V169" s="57" t="e">
        <f t="shared" si="104"/>
        <v>#DIV/0!</v>
      </c>
      <c r="W169" s="54"/>
      <c r="X169" s="55" t="e">
        <f t="shared" si="105"/>
        <v>#DIV/0!</v>
      </c>
      <c r="Y169" s="54"/>
      <c r="Z169" s="52"/>
      <c r="AA169" s="144">
        <f>SUM((W169,H169))</f>
        <v>0</v>
      </c>
      <c r="EE169" s="4"/>
      <c r="FA169" s="1"/>
      <c r="GF169" s="1"/>
      <c r="GG169" s="1"/>
      <c r="GH169" s="1"/>
    </row>
    <row r="170" spans="1:190" ht="12.75">
      <c r="A170" s="53">
        <v>14</v>
      </c>
      <c r="B170" s="53" t="s">
        <v>89</v>
      </c>
      <c r="C170" s="43"/>
      <c r="D170" s="53"/>
      <c r="E170" s="53" t="e">
        <f t="shared" si="97"/>
        <v>#DIV/0!</v>
      </c>
      <c r="F170" s="112"/>
      <c r="G170" s="111" t="e">
        <f t="shared" si="98"/>
        <v>#DIV/0!</v>
      </c>
      <c r="H170" s="112"/>
      <c r="I170" s="57" t="e">
        <f t="shared" si="99"/>
        <v>#DIV/0!</v>
      </c>
      <c r="J170" s="54"/>
      <c r="K170" s="57" t="e">
        <f t="shared" si="100"/>
        <v>#DIV/0!</v>
      </c>
      <c r="L170" s="54"/>
      <c r="M170" s="57" t="e">
        <f t="shared" si="101"/>
        <v>#DIV/0!</v>
      </c>
      <c r="N170" s="54"/>
      <c r="O170" s="57" t="e">
        <f t="shared" si="102"/>
        <v>#DIV/0!</v>
      </c>
      <c r="P170" s="54"/>
      <c r="Q170" s="54"/>
      <c r="R170" s="54"/>
      <c r="S170" s="54"/>
      <c r="T170" s="57" t="e">
        <f t="shared" si="103"/>
        <v>#DIV/0!</v>
      </c>
      <c r="U170" s="54"/>
      <c r="V170" s="57" t="e">
        <f t="shared" si="104"/>
        <v>#DIV/0!</v>
      </c>
      <c r="W170" s="54"/>
      <c r="X170" s="55" t="e">
        <f t="shared" si="105"/>
        <v>#DIV/0!</v>
      </c>
      <c r="Y170" s="54"/>
      <c r="Z170" s="52"/>
      <c r="AA170" s="144">
        <f>SUM((W170,H170))</f>
        <v>0</v>
      </c>
      <c r="EE170" s="4"/>
      <c r="FA170" s="1"/>
      <c r="GF170" s="1"/>
      <c r="GG170" s="1"/>
      <c r="GH170" s="1"/>
    </row>
    <row r="171" spans="1:190" ht="12.75">
      <c r="A171" s="53">
        <v>15</v>
      </c>
      <c r="B171" s="53" t="s">
        <v>90</v>
      </c>
      <c r="C171" s="43"/>
      <c r="D171" s="53"/>
      <c r="E171" s="53" t="e">
        <f t="shared" si="97"/>
        <v>#DIV/0!</v>
      </c>
      <c r="F171" s="112"/>
      <c r="G171" s="111" t="e">
        <f t="shared" si="98"/>
        <v>#DIV/0!</v>
      </c>
      <c r="H171" s="112"/>
      <c r="I171" s="57" t="e">
        <f t="shared" si="99"/>
        <v>#DIV/0!</v>
      </c>
      <c r="J171" s="54"/>
      <c r="K171" s="57" t="e">
        <f t="shared" si="100"/>
        <v>#DIV/0!</v>
      </c>
      <c r="L171" s="54"/>
      <c r="M171" s="57" t="e">
        <f t="shared" si="101"/>
        <v>#DIV/0!</v>
      </c>
      <c r="N171" s="54"/>
      <c r="O171" s="57" t="e">
        <f t="shared" si="102"/>
        <v>#DIV/0!</v>
      </c>
      <c r="P171" s="54"/>
      <c r="Q171" s="54"/>
      <c r="R171" s="54"/>
      <c r="S171" s="54"/>
      <c r="T171" s="57" t="e">
        <f t="shared" si="103"/>
        <v>#DIV/0!</v>
      </c>
      <c r="U171" s="54"/>
      <c r="V171" s="57" t="e">
        <f t="shared" si="104"/>
        <v>#DIV/0!</v>
      </c>
      <c r="W171" s="54"/>
      <c r="X171" s="55" t="e">
        <f t="shared" si="105"/>
        <v>#DIV/0!</v>
      </c>
      <c r="Y171" s="54"/>
      <c r="Z171" s="52"/>
      <c r="AA171" s="144">
        <f>SUM((W171,H171))</f>
        <v>0</v>
      </c>
      <c r="EE171" s="4"/>
      <c r="FA171" s="1"/>
      <c r="GF171" s="1"/>
      <c r="GG171" s="1"/>
      <c r="GH171" s="1"/>
    </row>
    <row r="172" spans="1:190" ht="12.75">
      <c r="A172" s="53">
        <v>16</v>
      </c>
      <c r="B172" s="53" t="s">
        <v>91</v>
      </c>
      <c r="C172" s="43"/>
      <c r="D172" s="53">
        <v>22.1</v>
      </c>
      <c r="E172" s="53">
        <f t="shared" si="97"/>
        <v>100</v>
      </c>
      <c r="F172" s="112">
        <v>22.1</v>
      </c>
      <c r="G172" s="111" t="e">
        <f t="shared" si="98"/>
        <v>#DIV/0!</v>
      </c>
      <c r="H172" s="112"/>
      <c r="I172" s="57">
        <f t="shared" si="99"/>
        <v>0</v>
      </c>
      <c r="J172" s="54"/>
      <c r="K172" s="57">
        <f t="shared" si="100"/>
        <v>0</v>
      </c>
      <c r="L172" s="54"/>
      <c r="M172" s="57">
        <f t="shared" si="101"/>
        <v>0</v>
      </c>
      <c r="N172" s="54"/>
      <c r="O172" s="57">
        <f t="shared" si="102"/>
        <v>0</v>
      </c>
      <c r="P172" s="54"/>
      <c r="Q172" s="54"/>
      <c r="R172" s="54"/>
      <c r="S172" s="54"/>
      <c r="T172" s="57">
        <f t="shared" si="103"/>
        <v>0</v>
      </c>
      <c r="U172" s="54"/>
      <c r="V172" s="57">
        <f t="shared" si="104"/>
        <v>0</v>
      </c>
      <c r="W172" s="54">
        <v>22.1</v>
      </c>
      <c r="X172" s="55">
        <f t="shared" si="105"/>
        <v>100</v>
      </c>
      <c r="Y172" s="54"/>
      <c r="Z172" s="52"/>
      <c r="AA172" s="144">
        <f>SUM((W172,H172))</f>
        <v>22.1</v>
      </c>
      <c r="EE172" s="4"/>
      <c r="FA172" s="1"/>
      <c r="GF172" s="1"/>
      <c r="GG172" s="1"/>
      <c r="GH172" s="1"/>
    </row>
    <row r="173" spans="1:190" ht="12.75">
      <c r="A173" s="53">
        <v>17</v>
      </c>
      <c r="B173" s="53" t="s">
        <v>92</v>
      </c>
      <c r="C173" s="43"/>
      <c r="D173" s="53"/>
      <c r="E173" s="53" t="e">
        <f t="shared" si="97"/>
        <v>#DIV/0!</v>
      </c>
      <c r="F173" s="112"/>
      <c r="G173" s="111" t="e">
        <f t="shared" si="98"/>
        <v>#DIV/0!</v>
      </c>
      <c r="H173" s="112"/>
      <c r="I173" s="57" t="e">
        <f t="shared" si="99"/>
        <v>#DIV/0!</v>
      </c>
      <c r="J173" s="54"/>
      <c r="K173" s="57" t="e">
        <f t="shared" si="100"/>
        <v>#DIV/0!</v>
      </c>
      <c r="L173" s="54"/>
      <c r="M173" s="57" t="e">
        <f t="shared" si="101"/>
        <v>#DIV/0!</v>
      </c>
      <c r="N173" s="54"/>
      <c r="O173" s="57" t="e">
        <f t="shared" si="102"/>
        <v>#DIV/0!</v>
      </c>
      <c r="P173" s="54"/>
      <c r="Q173" s="54"/>
      <c r="R173" s="54"/>
      <c r="S173" s="54"/>
      <c r="T173" s="57" t="e">
        <f t="shared" si="103"/>
        <v>#DIV/0!</v>
      </c>
      <c r="U173" s="54"/>
      <c r="V173" s="57" t="e">
        <f t="shared" si="104"/>
        <v>#DIV/0!</v>
      </c>
      <c r="W173" s="54"/>
      <c r="X173" s="55" t="e">
        <f t="shared" si="105"/>
        <v>#DIV/0!</v>
      </c>
      <c r="Y173" s="54"/>
      <c r="Z173" s="52"/>
      <c r="AA173" s="144">
        <f>SUM((W173,H173))</f>
        <v>0</v>
      </c>
      <c r="EE173" s="4"/>
      <c r="FA173" s="1"/>
      <c r="GF173" s="1"/>
      <c r="GG173" s="1"/>
      <c r="GH173" s="1"/>
    </row>
    <row r="174" spans="1:190" ht="12.75">
      <c r="A174" s="53">
        <v>18</v>
      </c>
      <c r="B174" s="53" t="s">
        <v>93</v>
      </c>
      <c r="C174" s="43"/>
      <c r="D174" s="53"/>
      <c r="E174" s="53" t="e">
        <f t="shared" si="97"/>
        <v>#DIV/0!</v>
      </c>
      <c r="F174" s="112"/>
      <c r="G174" s="111" t="e">
        <f t="shared" si="98"/>
        <v>#DIV/0!</v>
      </c>
      <c r="H174" s="112"/>
      <c r="I174" s="57" t="e">
        <f t="shared" si="99"/>
        <v>#DIV/0!</v>
      </c>
      <c r="J174" s="54"/>
      <c r="K174" s="57" t="e">
        <f t="shared" si="100"/>
        <v>#DIV/0!</v>
      </c>
      <c r="L174" s="54"/>
      <c r="M174" s="57" t="e">
        <f t="shared" si="101"/>
        <v>#DIV/0!</v>
      </c>
      <c r="N174" s="54"/>
      <c r="O174" s="57" t="e">
        <f t="shared" si="102"/>
        <v>#DIV/0!</v>
      </c>
      <c r="P174" s="54"/>
      <c r="Q174" s="54"/>
      <c r="R174" s="54"/>
      <c r="S174" s="54"/>
      <c r="T174" s="57" t="e">
        <f t="shared" si="103"/>
        <v>#DIV/0!</v>
      </c>
      <c r="U174" s="54"/>
      <c r="V174" s="57" t="e">
        <f t="shared" si="104"/>
        <v>#DIV/0!</v>
      </c>
      <c r="W174" s="54"/>
      <c r="X174" s="55" t="e">
        <f t="shared" si="105"/>
        <v>#DIV/0!</v>
      </c>
      <c r="Y174" s="54"/>
      <c r="Z174" s="52"/>
      <c r="AA174" s="144">
        <f>SUM((W174,H174))</f>
        <v>0</v>
      </c>
      <c r="EE174" s="4"/>
      <c r="FA174" s="1"/>
      <c r="GF174" s="1"/>
      <c r="GG174" s="1"/>
      <c r="GH174" s="1"/>
    </row>
    <row r="175" spans="1:190" ht="12.75">
      <c r="A175" s="53">
        <v>19</v>
      </c>
      <c r="B175" s="53" t="s">
        <v>94</v>
      </c>
      <c r="C175" s="43"/>
      <c r="D175" s="53"/>
      <c r="E175" s="53" t="e">
        <f t="shared" si="97"/>
        <v>#DIV/0!</v>
      </c>
      <c r="F175" s="112"/>
      <c r="G175" s="111" t="e">
        <f t="shared" si="98"/>
        <v>#DIV/0!</v>
      </c>
      <c r="H175" s="112"/>
      <c r="I175" s="57" t="e">
        <f t="shared" si="99"/>
        <v>#DIV/0!</v>
      </c>
      <c r="J175" s="54"/>
      <c r="K175" s="57" t="e">
        <f t="shared" si="100"/>
        <v>#DIV/0!</v>
      </c>
      <c r="L175" s="54"/>
      <c r="M175" s="57" t="e">
        <f t="shared" si="101"/>
        <v>#DIV/0!</v>
      </c>
      <c r="N175" s="54"/>
      <c r="O175" s="57" t="e">
        <f t="shared" si="102"/>
        <v>#DIV/0!</v>
      </c>
      <c r="P175" s="54"/>
      <c r="Q175" s="54"/>
      <c r="R175" s="54"/>
      <c r="S175" s="54"/>
      <c r="T175" s="57" t="e">
        <f t="shared" si="103"/>
        <v>#DIV/0!</v>
      </c>
      <c r="U175" s="54"/>
      <c r="V175" s="57" t="e">
        <f t="shared" si="104"/>
        <v>#DIV/0!</v>
      </c>
      <c r="W175" s="54"/>
      <c r="X175" s="55" t="e">
        <f t="shared" si="105"/>
        <v>#DIV/0!</v>
      </c>
      <c r="Y175" s="54"/>
      <c r="Z175" s="52"/>
      <c r="AA175" s="144">
        <f>SUM((W175,H175))</f>
        <v>0</v>
      </c>
      <c r="EE175" s="4"/>
      <c r="FA175" s="1"/>
      <c r="GF175" s="1"/>
      <c r="GG175" s="1"/>
      <c r="GH175" s="1"/>
    </row>
    <row r="176" spans="1:190" ht="12.75">
      <c r="A176" s="53">
        <v>20</v>
      </c>
      <c r="B176" s="53" t="s">
        <v>95</v>
      </c>
      <c r="C176" s="43"/>
      <c r="D176" s="53"/>
      <c r="E176" s="53" t="e">
        <f t="shared" si="97"/>
        <v>#DIV/0!</v>
      </c>
      <c r="F176" s="112"/>
      <c r="G176" s="111" t="e">
        <f t="shared" si="98"/>
        <v>#DIV/0!</v>
      </c>
      <c r="H176" s="112"/>
      <c r="I176" s="57" t="e">
        <f t="shared" si="99"/>
        <v>#DIV/0!</v>
      </c>
      <c r="J176" s="54"/>
      <c r="K176" s="57" t="e">
        <f t="shared" si="100"/>
        <v>#DIV/0!</v>
      </c>
      <c r="L176" s="54"/>
      <c r="M176" s="57" t="e">
        <f t="shared" si="101"/>
        <v>#DIV/0!</v>
      </c>
      <c r="N176" s="54"/>
      <c r="O176" s="57" t="e">
        <f t="shared" si="102"/>
        <v>#DIV/0!</v>
      </c>
      <c r="P176" s="54"/>
      <c r="Q176" s="54"/>
      <c r="R176" s="54"/>
      <c r="S176" s="54"/>
      <c r="T176" s="57" t="e">
        <f t="shared" si="103"/>
        <v>#DIV/0!</v>
      </c>
      <c r="U176" s="54"/>
      <c r="V176" s="57" t="e">
        <f t="shared" si="104"/>
        <v>#DIV/0!</v>
      </c>
      <c r="W176" s="54"/>
      <c r="X176" s="55" t="e">
        <f t="shared" si="105"/>
        <v>#DIV/0!</v>
      </c>
      <c r="Y176" s="54"/>
      <c r="Z176" s="52"/>
      <c r="AA176" s="144">
        <f>SUM((W176,H176))</f>
        <v>0</v>
      </c>
      <c r="EE176" s="4"/>
      <c r="FA176" s="1"/>
      <c r="GF176" s="1"/>
      <c r="GG176" s="1"/>
      <c r="GH176" s="1"/>
    </row>
    <row r="177" spans="1:190" ht="12.75">
      <c r="A177" s="53">
        <v>21</v>
      </c>
      <c r="B177" s="53" t="s">
        <v>96</v>
      </c>
      <c r="C177" s="43">
        <v>18.5</v>
      </c>
      <c r="D177" s="53">
        <v>18.5</v>
      </c>
      <c r="E177" s="53">
        <f t="shared" si="97"/>
        <v>100</v>
      </c>
      <c r="F177" s="112">
        <v>18.5</v>
      </c>
      <c r="G177" s="111">
        <f t="shared" si="98"/>
        <v>100</v>
      </c>
      <c r="H177" s="112"/>
      <c r="I177" s="57">
        <f t="shared" si="99"/>
        <v>0</v>
      </c>
      <c r="J177" s="54"/>
      <c r="K177" s="57">
        <f t="shared" si="100"/>
        <v>0</v>
      </c>
      <c r="L177" s="54"/>
      <c r="M177" s="57">
        <f t="shared" si="101"/>
        <v>0</v>
      </c>
      <c r="N177" s="54"/>
      <c r="O177" s="57">
        <f t="shared" si="102"/>
        <v>0</v>
      </c>
      <c r="P177" s="54"/>
      <c r="Q177" s="54"/>
      <c r="R177" s="54"/>
      <c r="S177" s="54"/>
      <c r="T177" s="57">
        <f t="shared" si="103"/>
        <v>0</v>
      </c>
      <c r="U177" s="54"/>
      <c r="V177" s="57">
        <f t="shared" si="104"/>
        <v>0</v>
      </c>
      <c r="W177" s="54">
        <v>18.5</v>
      </c>
      <c r="X177" s="55">
        <f t="shared" si="105"/>
        <v>100</v>
      </c>
      <c r="Y177" s="54">
        <v>0</v>
      </c>
      <c r="Z177" s="52">
        <v>0</v>
      </c>
      <c r="AA177" s="144">
        <f>SUM((W177,H177))</f>
        <v>18.5</v>
      </c>
      <c r="EE177" s="4"/>
      <c r="FA177" s="1"/>
      <c r="GF177" s="1"/>
      <c r="GG177" s="1"/>
      <c r="GH177" s="1"/>
    </row>
    <row r="178" spans="1:190" ht="12.75">
      <c r="A178" s="53">
        <v>22</v>
      </c>
      <c r="B178" s="53" t="s">
        <v>97</v>
      </c>
      <c r="C178" s="43"/>
      <c r="D178" s="53">
        <v>13.5</v>
      </c>
      <c r="E178" s="53">
        <f t="shared" si="97"/>
        <v>100</v>
      </c>
      <c r="F178" s="112">
        <v>13.5</v>
      </c>
      <c r="G178" s="111" t="e">
        <f t="shared" si="98"/>
        <v>#DIV/0!</v>
      </c>
      <c r="H178" s="112"/>
      <c r="I178" s="57">
        <f t="shared" si="99"/>
        <v>0</v>
      </c>
      <c r="J178" s="54"/>
      <c r="K178" s="57">
        <f t="shared" si="100"/>
        <v>0</v>
      </c>
      <c r="L178" s="54"/>
      <c r="M178" s="57">
        <f t="shared" si="101"/>
        <v>0</v>
      </c>
      <c r="N178" s="54"/>
      <c r="O178" s="57">
        <f t="shared" si="102"/>
        <v>0</v>
      </c>
      <c r="P178" s="54"/>
      <c r="Q178" s="54"/>
      <c r="R178" s="54"/>
      <c r="S178" s="54"/>
      <c r="T178" s="57">
        <f t="shared" si="103"/>
        <v>0</v>
      </c>
      <c r="U178" s="54"/>
      <c r="V178" s="57">
        <f t="shared" si="104"/>
        <v>0</v>
      </c>
      <c r="W178" s="54">
        <v>13.5</v>
      </c>
      <c r="X178" s="55">
        <f t="shared" si="105"/>
        <v>100</v>
      </c>
      <c r="Y178" s="54"/>
      <c r="Z178" s="52"/>
      <c r="AA178" s="144">
        <f>SUM((W178,H178))</f>
        <v>13.5</v>
      </c>
      <c r="EE178" s="4"/>
      <c r="FA178" s="1"/>
      <c r="GF178" s="1"/>
      <c r="GG178" s="1"/>
      <c r="GH178" s="1"/>
    </row>
    <row r="179" spans="1:190" ht="12.75">
      <c r="A179" s="53">
        <v>23</v>
      </c>
      <c r="B179" s="53" t="s">
        <v>98</v>
      </c>
      <c r="C179" s="43"/>
      <c r="D179" s="53"/>
      <c r="E179" s="53" t="e">
        <f t="shared" si="97"/>
        <v>#DIV/0!</v>
      </c>
      <c r="F179" s="112"/>
      <c r="G179" s="111" t="e">
        <f t="shared" si="98"/>
        <v>#DIV/0!</v>
      </c>
      <c r="H179" s="112"/>
      <c r="I179" s="57" t="e">
        <f t="shared" si="99"/>
        <v>#DIV/0!</v>
      </c>
      <c r="J179" s="54"/>
      <c r="K179" s="57" t="e">
        <f t="shared" si="100"/>
        <v>#DIV/0!</v>
      </c>
      <c r="L179" s="54"/>
      <c r="M179" s="57" t="e">
        <f t="shared" si="101"/>
        <v>#DIV/0!</v>
      </c>
      <c r="N179" s="54"/>
      <c r="O179" s="57" t="e">
        <f t="shared" si="102"/>
        <v>#DIV/0!</v>
      </c>
      <c r="P179" s="54"/>
      <c r="Q179" s="54"/>
      <c r="R179" s="54"/>
      <c r="S179" s="54"/>
      <c r="T179" s="57" t="e">
        <f t="shared" si="103"/>
        <v>#DIV/0!</v>
      </c>
      <c r="U179" s="54"/>
      <c r="V179" s="57" t="e">
        <f t="shared" si="104"/>
        <v>#DIV/0!</v>
      </c>
      <c r="W179" s="54"/>
      <c r="X179" s="55" t="e">
        <f t="shared" si="105"/>
        <v>#DIV/0!</v>
      </c>
      <c r="Y179" s="54"/>
      <c r="Z179" s="52"/>
      <c r="AA179" s="144">
        <f>SUM((W179,H179))</f>
        <v>0</v>
      </c>
      <c r="EE179" s="4"/>
      <c r="FA179" s="1"/>
      <c r="GF179" s="1"/>
      <c r="GG179" s="1"/>
      <c r="GH179" s="1"/>
    </row>
    <row r="180" spans="1:190" ht="12.75">
      <c r="A180" s="53">
        <v>24</v>
      </c>
      <c r="B180" s="53" t="s">
        <v>99</v>
      </c>
      <c r="C180" s="43"/>
      <c r="D180" s="53"/>
      <c r="E180" s="53" t="e">
        <f t="shared" si="97"/>
        <v>#DIV/0!</v>
      </c>
      <c r="F180" s="112"/>
      <c r="G180" s="111" t="e">
        <f t="shared" si="98"/>
        <v>#DIV/0!</v>
      </c>
      <c r="H180" s="112"/>
      <c r="I180" s="57" t="e">
        <f t="shared" si="99"/>
        <v>#DIV/0!</v>
      </c>
      <c r="J180" s="54"/>
      <c r="K180" s="57" t="e">
        <f t="shared" si="100"/>
        <v>#DIV/0!</v>
      </c>
      <c r="L180" s="54"/>
      <c r="M180" s="57" t="e">
        <f t="shared" si="101"/>
        <v>#DIV/0!</v>
      </c>
      <c r="N180" s="54"/>
      <c r="O180" s="57" t="e">
        <f t="shared" si="102"/>
        <v>#DIV/0!</v>
      </c>
      <c r="P180" s="54"/>
      <c r="Q180" s="54"/>
      <c r="R180" s="54"/>
      <c r="S180" s="54"/>
      <c r="T180" s="57" t="e">
        <f t="shared" si="103"/>
        <v>#DIV/0!</v>
      </c>
      <c r="U180" s="54"/>
      <c r="V180" s="57" t="e">
        <f t="shared" si="104"/>
        <v>#DIV/0!</v>
      </c>
      <c r="W180" s="54"/>
      <c r="X180" s="55" t="e">
        <f t="shared" si="105"/>
        <v>#DIV/0!</v>
      </c>
      <c r="Y180" s="54"/>
      <c r="Z180" s="52"/>
      <c r="AA180" s="144">
        <f>SUM((W180,H180))</f>
        <v>0</v>
      </c>
      <c r="EE180" s="4"/>
      <c r="FA180" s="1"/>
      <c r="GF180" s="1"/>
      <c r="GG180" s="1"/>
      <c r="GH180" s="1"/>
    </row>
    <row r="181" spans="1:190" ht="12.75">
      <c r="A181" s="53">
        <v>25</v>
      </c>
      <c r="B181" s="53" t="s">
        <v>100</v>
      </c>
      <c r="C181" s="43"/>
      <c r="D181" s="53"/>
      <c r="E181" s="53" t="e">
        <f t="shared" si="97"/>
        <v>#DIV/0!</v>
      </c>
      <c r="F181" s="112"/>
      <c r="G181" s="111" t="e">
        <f t="shared" si="98"/>
        <v>#DIV/0!</v>
      </c>
      <c r="H181" s="112"/>
      <c r="I181" s="57" t="e">
        <f t="shared" si="99"/>
        <v>#DIV/0!</v>
      </c>
      <c r="J181" s="54"/>
      <c r="K181" s="57" t="e">
        <f t="shared" si="100"/>
        <v>#DIV/0!</v>
      </c>
      <c r="L181" s="54"/>
      <c r="M181" s="57" t="e">
        <f t="shared" si="101"/>
        <v>#DIV/0!</v>
      </c>
      <c r="N181" s="54"/>
      <c r="O181" s="57" t="e">
        <f t="shared" si="102"/>
        <v>#DIV/0!</v>
      </c>
      <c r="P181" s="54"/>
      <c r="Q181" s="54"/>
      <c r="R181" s="54"/>
      <c r="S181" s="54"/>
      <c r="T181" s="57" t="e">
        <f t="shared" si="103"/>
        <v>#DIV/0!</v>
      </c>
      <c r="U181" s="54"/>
      <c r="V181" s="57" t="e">
        <f t="shared" si="104"/>
        <v>#DIV/0!</v>
      </c>
      <c r="W181" s="54"/>
      <c r="X181" s="55" t="e">
        <f t="shared" si="105"/>
        <v>#DIV/0!</v>
      </c>
      <c r="Y181" s="54"/>
      <c r="Z181" s="52"/>
      <c r="AA181" s="144">
        <f>SUM((W181,H181))</f>
        <v>0</v>
      </c>
      <c r="EE181" s="4"/>
      <c r="FA181" s="1"/>
      <c r="GF181" s="1"/>
      <c r="GG181" s="1"/>
      <c r="GH181" s="1"/>
    </row>
    <row r="182" spans="1:190" ht="12.75">
      <c r="A182" s="80"/>
      <c r="B182" s="80" t="s">
        <v>101</v>
      </c>
      <c r="C182" s="60">
        <f>SUM(C157:C181)</f>
        <v>209.5</v>
      </c>
      <c r="D182" s="60">
        <f>SUM(D157:D181)</f>
        <v>70.1</v>
      </c>
      <c r="E182" s="80">
        <f t="shared" si="97"/>
        <v>100</v>
      </c>
      <c r="F182" s="61">
        <f>SUM(F157:F181)</f>
        <v>70.1</v>
      </c>
      <c r="G182" s="111">
        <f t="shared" si="98"/>
        <v>33.46062052505967</v>
      </c>
      <c r="H182" s="60">
        <f>SUM(H157:H181)</f>
        <v>0</v>
      </c>
      <c r="I182" s="57">
        <f t="shared" si="99"/>
        <v>0</v>
      </c>
      <c r="J182" s="60">
        <f>SUM(J157:J181)</f>
        <v>0</v>
      </c>
      <c r="K182" s="57">
        <f t="shared" si="100"/>
        <v>0</v>
      </c>
      <c r="L182" s="60">
        <f>SUM(L157:L181)</f>
        <v>0</v>
      </c>
      <c r="M182" s="57">
        <f t="shared" si="101"/>
        <v>0</v>
      </c>
      <c r="N182" s="60">
        <f>SUM(N157:N181)</f>
        <v>0</v>
      </c>
      <c r="O182" s="57">
        <f t="shared" si="102"/>
        <v>0</v>
      </c>
      <c r="P182" s="60">
        <f>SUM(P157:P181)</f>
        <v>0</v>
      </c>
      <c r="Q182" s="60">
        <f>SUM(Q157:Q181)</f>
        <v>0</v>
      </c>
      <c r="R182" s="60">
        <f>SUM(R157:R181)</f>
        <v>0</v>
      </c>
      <c r="S182" s="60">
        <v>0</v>
      </c>
      <c r="T182" s="57">
        <f t="shared" si="103"/>
        <v>0</v>
      </c>
      <c r="U182" s="60">
        <f>SUM(U157:U181)</f>
        <v>0</v>
      </c>
      <c r="V182" s="57">
        <f t="shared" si="104"/>
        <v>0</v>
      </c>
      <c r="W182" s="60">
        <f>SUM(W157:W181)</f>
        <v>70.1</v>
      </c>
      <c r="X182" s="55">
        <f t="shared" si="105"/>
        <v>100</v>
      </c>
      <c r="Y182" s="60">
        <f>SUM(Y157:Y181)</f>
        <v>0</v>
      </c>
      <c r="Z182" s="60">
        <f>SUM(Z157:Z181)</f>
        <v>0</v>
      </c>
      <c r="AA182" s="144">
        <f>SUM((W182,H182))</f>
        <v>70.1</v>
      </c>
      <c r="EE182" s="4"/>
      <c r="FA182" s="1"/>
      <c r="GF182" s="1"/>
      <c r="GG182" s="1"/>
      <c r="GH182" s="1"/>
    </row>
    <row r="183" spans="1:190" ht="12.75">
      <c r="A183" s="178" t="s">
        <v>103</v>
      </c>
      <c r="B183" s="179"/>
      <c r="C183" s="60">
        <v>53</v>
      </c>
      <c r="D183" s="53">
        <v>41</v>
      </c>
      <c r="E183" s="53">
        <f t="shared" si="97"/>
        <v>26.814911706998036</v>
      </c>
      <c r="F183" s="61">
        <v>152.9</v>
      </c>
      <c r="G183" s="111">
        <f t="shared" si="98"/>
        <v>288.49056603773585</v>
      </c>
      <c r="H183" s="60">
        <v>16</v>
      </c>
      <c r="I183" s="57">
        <f t="shared" si="99"/>
        <v>10.464355788096794</v>
      </c>
      <c r="J183" s="60"/>
      <c r="K183" s="57">
        <f t="shared" si="100"/>
        <v>0</v>
      </c>
      <c r="L183" s="60"/>
      <c r="M183" s="57">
        <f t="shared" si="101"/>
        <v>0</v>
      </c>
      <c r="N183" s="60">
        <v>16</v>
      </c>
      <c r="O183" s="57">
        <f t="shared" si="102"/>
        <v>10.464355788096794</v>
      </c>
      <c r="P183" s="60">
        <v>15</v>
      </c>
      <c r="Q183" s="60"/>
      <c r="R183" s="60"/>
      <c r="S183" s="60"/>
      <c r="T183" s="57">
        <f t="shared" si="103"/>
        <v>0</v>
      </c>
      <c r="U183" s="60"/>
      <c r="V183" s="57">
        <f t="shared" si="104"/>
        <v>0</v>
      </c>
      <c r="W183" s="60">
        <v>136.9</v>
      </c>
      <c r="X183" s="55">
        <f t="shared" si="105"/>
        <v>89.5356442119032</v>
      </c>
      <c r="Y183" s="60"/>
      <c r="Z183" s="79"/>
      <c r="AA183" s="144">
        <f>SUM((W183,H183))</f>
        <v>152.9</v>
      </c>
      <c r="EE183" s="4"/>
      <c r="FA183" s="1"/>
      <c r="GF183" s="1"/>
      <c r="GG183" s="1"/>
      <c r="GH183" s="1"/>
    </row>
    <row r="184" spans="1:190" ht="12.75">
      <c r="A184" s="178" t="s">
        <v>104</v>
      </c>
      <c r="B184" s="179"/>
      <c r="C184" s="66"/>
      <c r="D184" s="53"/>
      <c r="E184" s="53">
        <f t="shared" si="97"/>
        <v>0</v>
      </c>
      <c r="F184" s="61">
        <v>127.5</v>
      </c>
      <c r="G184" s="111" t="e">
        <f t="shared" si="98"/>
        <v>#DIV/0!</v>
      </c>
      <c r="H184" s="60">
        <v>0</v>
      </c>
      <c r="I184" s="57">
        <f t="shared" si="99"/>
        <v>0</v>
      </c>
      <c r="J184" s="60"/>
      <c r="K184" s="57">
        <f t="shared" si="100"/>
        <v>0</v>
      </c>
      <c r="L184" s="60"/>
      <c r="M184" s="57">
        <f t="shared" si="101"/>
        <v>0</v>
      </c>
      <c r="N184" s="60"/>
      <c r="O184" s="57">
        <f t="shared" si="102"/>
        <v>0</v>
      </c>
      <c r="P184" s="61"/>
      <c r="Q184" s="68"/>
      <c r="R184" s="68"/>
      <c r="S184" s="60"/>
      <c r="T184" s="57">
        <f t="shared" si="103"/>
        <v>0</v>
      </c>
      <c r="U184" s="68"/>
      <c r="V184" s="57">
        <f t="shared" si="104"/>
        <v>0</v>
      </c>
      <c r="W184" s="60">
        <v>127.5</v>
      </c>
      <c r="X184" s="55">
        <f t="shared" si="105"/>
        <v>100</v>
      </c>
      <c r="Y184" s="79"/>
      <c r="Z184" s="79"/>
      <c r="AA184" s="144">
        <f>SUM((W184,H184))</f>
        <v>127.5</v>
      </c>
      <c r="EE184" s="4"/>
      <c r="FA184" s="1"/>
      <c r="GF184" s="1"/>
      <c r="GG184" s="1"/>
      <c r="GH184" s="1"/>
    </row>
    <row r="185" spans="5:190" ht="12.75">
      <c r="E185" s="1"/>
      <c r="EE185" s="4"/>
      <c r="FA185" s="1"/>
      <c r="GF185" s="1"/>
      <c r="GG185" s="1"/>
      <c r="GH185" s="1"/>
    </row>
    <row r="186" spans="2:190" ht="12.75">
      <c r="B186" s="4" t="s">
        <v>106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145"/>
      <c r="EE186" s="4"/>
      <c r="FA186" s="1"/>
      <c r="GF186" s="1"/>
      <c r="GG186" s="1"/>
      <c r="GH186" s="1"/>
    </row>
    <row r="189" spans="2:190" ht="12.75">
      <c r="B189" s="75" t="s">
        <v>144</v>
      </c>
      <c r="C189" s="75"/>
      <c r="E189" s="1"/>
      <c r="F189" s="75"/>
      <c r="G189" s="75"/>
      <c r="H189" s="75"/>
      <c r="I189" s="75"/>
      <c r="J189" s="75"/>
      <c r="K189" s="75"/>
      <c r="L189" s="75"/>
      <c r="M189" s="1"/>
      <c r="N189" s="1"/>
      <c r="O189" s="1"/>
      <c r="P189" s="1"/>
      <c r="Q189" s="1"/>
      <c r="Y189" s="137"/>
      <c r="EE189" s="4"/>
      <c r="FA189" s="1"/>
      <c r="GF189" s="1"/>
      <c r="GG189" s="1"/>
      <c r="GH189" s="1"/>
    </row>
    <row r="190" spans="2:190" ht="12.75">
      <c r="B190" s="75"/>
      <c r="C190" s="75"/>
      <c r="E190" s="1"/>
      <c r="F190" s="75"/>
      <c r="G190" s="75"/>
      <c r="H190" s="75"/>
      <c r="I190" s="75"/>
      <c r="J190" s="75"/>
      <c r="K190" s="75"/>
      <c r="L190" s="75"/>
      <c r="M190" s="1"/>
      <c r="N190" s="1"/>
      <c r="O190" s="1"/>
      <c r="P190" s="1"/>
      <c r="Q190" s="1"/>
      <c r="Y190" s="137"/>
      <c r="EE190" s="4"/>
      <c r="FA190" s="1"/>
      <c r="GF190" s="1"/>
      <c r="GG190" s="1"/>
      <c r="GH190" s="1"/>
    </row>
    <row r="191" spans="1:190" ht="12.75">
      <c r="A191" s="6" t="s">
        <v>13</v>
      </c>
      <c r="B191" s="6"/>
      <c r="C191" s="93" t="s">
        <v>122</v>
      </c>
      <c r="D191" s="26" t="s">
        <v>22</v>
      </c>
      <c r="E191" s="26" t="s">
        <v>123</v>
      </c>
      <c r="F191" s="28" t="s">
        <v>17</v>
      </c>
      <c r="G191" s="26" t="s">
        <v>16</v>
      </c>
      <c r="H191" s="13" t="s">
        <v>18</v>
      </c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9"/>
      <c r="T191" s="19"/>
      <c r="U191" s="44"/>
      <c r="V191" s="94"/>
      <c r="W191" s="33" t="s">
        <v>124</v>
      </c>
      <c r="X191" s="26" t="s">
        <v>16</v>
      </c>
      <c r="Y191" s="26"/>
      <c r="Z191" s="26"/>
      <c r="EE191" s="4"/>
      <c r="FA191" s="1"/>
      <c r="GF191" s="1"/>
      <c r="GG191" s="1"/>
      <c r="GH191" s="1"/>
    </row>
    <row r="192" spans="1:190" ht="12.75">
      <c r="A192" s="24"/>
      <c r="B192" s="38" t="s">
        <v>27</v>
      </c>
      <c r="C192" s="22" t="s">
        <v>125</v>
      </c>
      <c r="D192" s="38" t="s">
        <v>29</v>
      </c>
      <c r="E192" s="38" t="s">
        <v>15</v>
      </c>
      <c r="F192" s="34" t="s">
        <v>30</v>
      </c>
      <c r="G192" s="38" t="s">
        <v>31</v>
      </c>
      <c r="H192" s="28" t="s">
        <v>32</v>
      </c>
      <c r="I192" s="26" t="s">
        <v>16</v>
      </c>
      <c r="J192" s="26" t="s">
        <v>33</v>
      </c>
      <c r="K192" s="26" t="s">
        <v>16</v>
      </c>
      <c r="L192" s="26" t="s">
        <v>34</v>
      </c>
      <c r="M192" s="26" t="s">
        <v>16</v>
      </c>
      <c r="N192" s="26" t="s">
        <v>35</v>
      </c>
      <c r="O192" s="26" t="s">
        <v>16</v>
      </c>
      <c r="P192" s="42"/>
      <c r="Q192" s="42" t="s">
        <v>36</v>
      </c>
      <c r="R192" s="93"/>
      <c r="S192" s="33" t="s">
        <v>37</v>
      </c>
      <c r="T192" s="33" t="s">
        <v>16</v>
      </c>
      <c r="U192" s="33" t="s">
        <v>126</v>
      </c>
      <c r="V192" s="26" t="s">
        <v>16</v>
      </c>
      <c r="W192" s="27" t="s">
        <v>127</v>
      </c>
      <c r="X192" s="38" t="s">
        <v>130</v>
      </c>
      <c r="Y192" s="38" t="s">
        <v>40</v>
      </c>
      <c r="Z192" s="38" t="s">
        <v>41</v>
      </c>
      <c r="EE192" s="4"/>
      <c r="FA192" s="1"/>
      <c r="GF192" s="1"/>
      <c r="GG192" s="1"/>
      <c r="GH192" s="1"/>
    </row>
    <row r="193" spans="1:190" ht="12.75">
      <c r="A193" s="46"/>
      <c r="B193" s="48" t="s">
        <v>56</v>
      </c>
      <c r="C193" s="31" t="s">
        <v>0</v>
      </c>
      <c r="D193" s="48" t="s">
        <v>0</v>
      </c>
      <c r="E193" s="48" t="s">
        <v>58</v>
      </c>
      <c r="F193" s="49" t="s">
        <v>32</v>
      </c>
      <c r="G193" s="50" t="s">
        <v>59</v>
      </c>
      <c r="H193" s="49"/>
      <c r="I193" s="48"/>
      <c r="J193" s="48" t="s">
        <v>60</v>
      </c>
      <c r="K193" s="48"/>
      <c r="L193" s="48" t="s">
        <v>61</v>
      </c>
      <c r="M193" s="48"/>
      <c r="N193" s="48" t="s">
        <v>62</v>
      </c>
      <c r="O193" s="48"/>
      <c r="P193" s="49" t="s">
        <v>63</v>
      </c>
      <c r="Q193" s="50" t="s">
        <v>64</v>
      </c>
      <c r="R193" s="52" t="s">
        <v>69</v>
      </c>
      <c r="S193" s="31" t="s">
        <v>66</v>
      </c>
      <c r="T193" s="50"/>
      <c r="U193" s="50" t="s">
        <v>67</v>
      </c>
      <c r="V193" s="48"/>
      <c r="W193" s="50"/>
      <c r="X193" s="48"/>
      <c r="Y193" s="48"/>
      <c r="Z193" s="48"/>
      <c r="EE193" s="4"/>
      <c r="FA193" s="1"/>
      <c r="GF193" s="1"/>
      <c r="GG193" s="1"/>
      <c r="GH193" s="1"/>
    </row>
    <row r="194" spans="1:190" ht="12.75">
      <c r="A194" s="46">
        <v>1</v>
      </c>
      <c r="B194" s="46" t="s">
        <v>76</v>
      </c>
      <c r="C194" s="49"/>
      <c r="D194" s="53"/>
      <c r="E194" s="53" t="e">
        <f aca="true" t="shared" si="106" ref="E194:E221">(D194*100)/F194</f>
        <v>#DIV/0!</v>
      </c>
      <c r="F194" s="110"/>
      <c r="G194" s="111" t="e">
        <f aca="true" t="shared" si="107" ref="G194:G221">SUM(F194/C194)*100</f>
        <v>#DIV/0!</v>
      </c>
      <c r="H194" s="112"/>
      <c r="I194" s="57" t="e">
        <f aca="true" t="shared" si="108" ref="I194:I221">SUM(H194/F194)*100</f>
        <v>#DIV/0!</v>
      </c>
      <c r="J194" s="56"/>
      <c r="K194" s="57" t="e">
        <f aca="true" t="shared" si="109" ref="K194:K221">SUM(J194/F194)*100</f>
        <v>#DIV/0!</v>
      </c>
      <c r="L194" s="56"/>
      <c r="M194" s="57" t="e">
        <f aca="true" t="shared" si="110" ref="M194:M221">SUM(L194/F194)*100</f>
        <v>#DIV/0!</v>
      </c>
      <c r="N194" s="56"/>
      <c r="O194" s="57" t="e">
        <f aca="true" t="shared" si="111" ref="O194:O221">SUM(N194/F194)*100</f>
        <v>#DIV/0!</v>
      </c>
      <c r="P194" s="54"/>
      <c r="Q194" s="54"/>
      <c r="R194" s="56"/>
      <c r="S194" s="56"/>
      <c r="T194" s="57" t="e">
        <f aca="true" t="shared" si="112" ref="T194:T221">SUM(S194/F194)*100</f>
        <v>#DIV/0!</v>
      </c>
      <c r="U194" s="56"/>
      <c r="V194" s="57" t="e">
        <f aca="true" t="shared" si="113" ref="V194:V221">SUM(U194/F194)*100</f>
        <v>#DIV/0!</v>
      </c>
      <c r="W194" s="56"/>
      <c r="X194" s="55" t="e">
        <f aca="true" t="shared" si="114" ref="X194:X221">SUM(W194/F194)*100</f>
        <v>#DIV/0!</v>
      </c>
      <c r="Y194" s="54"/>
      <c r="Z194" s="52"/>
      <c r="AA194" s="144">
        <f>SUM((W194,H194))</f>
        <v>0</v>
      </c>
      <c r="EE194" s="4"/>
      <c r="FA194" s="1"/>
      <c r="GF194" s="1"/>
      <c r="GG194" s="1"/>
      <c r="GH194" s="1"/>
    </row>
    <row r="195" spans="1:190" ht="12.75">
      <c r="A195" s="53">
        <v>2</v>
      </c>
      <c r="B195" s="53" t="s">
        <v>77</v>
      </c>
      <c r="C195" s="43"/>
      <c r="D195" s="53"/>
      <c r="E195" s="53" t="e">
        <f t="shared" si="106"/>
        <v>#DIV/0!</v>
      </c>
      <c r="F195" s="112"/>
      <c r="G195" s="111" t="e">
        <f t="shared" si="107"/>
        <v>#DIV/0!</v>
      </c>
      <c r="H195" s="112"/>
      <c r="I195" s="57" t="e">
        <f t="shared" si="108"/>
        <v>#DIV/0!</v>
      </c>
      <c r="J195" s="54"/>
      <c r="K195" s="57" t="e">
        <f t="shared" si="109"/>
        <v>#DIV/0!</v>
      </c>
      <c r="L195" s="54"/>
      <c r="M195" s="57" t="e">
        <f t="shared" si="110"/>
        <v>#DIV/0!</v>
      </c>
      <c r="N195" s="54"/>
      <c r="O195" s="57" t="e">
        <f t="shared" si="111"/>
        <v>#DIV/0!</v>
      </c>
      <c r="P195" s="54"/>
      <c r="Q195" s="54"/>
      <c r="R195" s="54"/>
      <c r="S195" s="54"/>
      <c r="T195" s="57" t="e">
        <f t="shared" si="112"/>
        <v>#DIV/0!</v>
      </c>
      <c r="U195" s="54"/>
      <c r="V195" s="57" t="e">
        <f t="shared" si="113"/>
        <v>#DIV/0!</v>
      </c>
      <c r="W195" s="54"/>
      <c r="X195" s="55" t="e">
        <f t="shared" si="114"/>
        <v>#DIV/0!</v>
      </c>
      <c r="Y195" s="54"/>
      <c r="Z195" s="52"/>
      <c r="AA195" s="144">
        <f>SUM((W195,H195))</f>
        <v>0</v>
      </c>
      <c r="EE195" s="4"/>
      <c r="FA195" s="1"/>
      <c r="GF195" s="1"/>
      <c r="GG195" s="1"/>
      <c r="GH195" s="1"/>
    </row>
    <row r="196" spans="1:190" ht="12.75">
      <c r="A196" s="53">
        <v>3</v>
      </c>
      <c r="B196" s="53" t="s">
        <v>78</v>
      </c>
      <c r="C196" s="43"/>
      <c r="D196" s="53"/>
      <c r="E196" s="53" t="e">
        <f t="shared" si="106"/>
        <v>#DIV/0!</v>
      </c>
      <c r="F196" s="112"/>
      <c r="G196" s="111" t="e">
        <f t="shared" si="107"/>
        <v>#DIV/0!</v>
      </c>
      <c r="H196" s="112"/>
      <c r="I196" s="57" t="e">
        <f t="shared" si="108"/>
        <v>#DIV/0!</v>
      </c>
      <c r="J196" s="54"/>
      <c r="K196" s="57" t="e">
        <f t="shared" si="109"/>
        <v>#DIV/0!</v>
      </c>
      <c r="L196" s="54"/>
      <c r="M196" s="57" t="e">
        <f t="shared" si="110"/>
        <v>#DIV/0!</v>
      </c>
      <c r="N196" s="54"/>
      <c r="O196" s="57" t="e">
        <f t="shared" si="111"/>
        <v>#DIV/0!</v>
      </c>
      <c r="P196" s="54"/>
      <c r="Q196" s="54"/>
      <c r="R196" s="54"/>
      <c r="S196" s="54"/>
      <c r="T196" s="57" t="e">
        <f t="shared" si="112"/>
        <v>#DIV/0!</v>
      </c>
      <c r="U196" s="54"/>
      <c r="V196" s="57" t="e">
        <f t="shared" si="113"/>
        <v>#DIV/0!</v>
      </c>
      <c r="W196" s="54"/>
      <c r="X196" s="55" t="e">
        <f t="shared" si="114"/>
        <v>#DIV/0!</v>
      </c>
      <c r="Y196" s="54"/>
      <c r="Z196" s="52"/>
      <c r="AA196" s="144">
        <f>SUM((W196,H196))</f>
        <v>0</v>
      </c>
      <c r="EE196" s="4"/>
      <c r="FA196" s="1"/>
      <c r="GF196" s="1"/>
      <c r="GG196" s="1"/>
      <c r="GH196" s="1"/>
    </row>
    <row r="197" spans="1:190" ht="12.75">
      <c r="A197" s="53">
        <v>4</v>
      </c>
      <c r="B197" s="53" t="s">
        <v>79</v>
      </c>
      <c r="C197" s="43"/>
      <c r="D197" s="53"/>
      <c r="E197" s="53" t="e">
        <f t="shared" si="106"/>
        <v>#DIV/0!</v>
      </c>
      <c r="F197" s="112"/>
      <c r="G197" s="111" t="e">
        <f t="shared" si="107"/>
        <v>#DIV/0!</v>
      </c>
      <c r="H197" s="112"/>
      <c r="I197" s="57" t="e">
        <f t="shared" si="108"/>
        <v>#DIV/0!</v>
      </c>
      <c r="J197" s="54"/>
      <c r="K197" s="57" t="e">
        <f t="shared" si="109"/>
        <v>#DIV/0!</v>
      </c>
      <c r="L197" s="54"/>
      <c r="M197" s="57" t="e">
        <f t="shared" si="110"/>
        <v>#DIV/0!</v>
      </c>
      <c r="N197" s="54"/>
      <c r="O197" s="57" t="e">
        <f t="shared" si="111"/>
        <v>#DIV/0!</v>
      </c>
      <c r="P197" s="54"/>
      <c r="Q197" s="54"/>
      <c r="R197" s="54"/>
      <c r="S197" s="54"/>
      <c r="T197" s="57" t="e">
        <f t="shared" si="112"/>
        <v>#DIV/0!</v>
      </c>
      <c r="U197" s="54"/>
      <c r="V197" s="57" t="e">
        <f t="shared" si="113"/>
        <v>#DIV/0!</v>
      </c>
      <c r="W197" s="54"/>
      <c r="X197" s="55" t="e">
        <f t="shared" si="114"/>
        <v>#DIV/0!</v>
      </c>
      <c r="Y197" s="54"/>
      <c r="Z197" s="52"/>
      <c r="AA197" s="144">
        <f>SUM((W197,H197))</f>
        <v>0</v>
      </c>
      <c r="EE197" s="4"/>
      <c r="FA197" s="1"/>
      <c r="GF197" s="1"/>
      <c r="GG197" s="1"/>
      <c r="GH197" s="1"/>
    </row>
    <row r="198" spans="1:190" ht="12.75">
      <c r="A198" s="53">
        <v>5</v>
      </c>
      <c r="B198" s="53" t="s">
        <v>80</v>
      </c>
      <c r="C198" s="43"/>
      <c r="D198" s="53"/>
      <c r="E198" s="53" t="e">
        <f t="shared" si="106"/>
        <v>#DIV/0!</v>
      </c>
      <c r="F198" s="112"/>
      <c r="G198" s="111" t="e">
        <f t="shared" si="107"/>
        <v>#DIV/0!</v>
      </c>
      <c r="H198" s="112"/>
      <c r="I198" s="57" t="e">
        <f t="shared" si="108"/>
        <v>#DIV/0!</v>
      </c>
      <c r="J198" s="54"/>
      <c r="K198" s="57" t="e">
        <f t="shared" si="109"/>
        <v>#DIV/0!</v>
      </c>
      <c r="L198" s="54"/>
      <c r="M198" s="57" t="e">
        <f t="shared" si="110"/>
        <v>#DIV/0!</v>
      </c>
      <c r="N198" s="54"/>
      <c r="O198" s="57" t="e">
        <f t="shared" si="111"/>
        <v>#DIV/0!</v>
      </c>
      <c r="P198" s="54"/>
      <c r="Q198" s="54"/>
      <c r="R198" s="54"/>
      <c r="S198" s="54"/>
      <c r="T198" s="57" t="e">
        <f t="shared" si="112"/>
        <v>#DIV/0!</v>
      </c>
      <c r="U198" s="54"/>
      <c r="V198" s="57" t="e">
        <f t="shared" si="113"/>
        <v>#DIV/0!</v>
      </c>
      <c r="W198" s="54"/>
      <c r="X198" s="55" t="e">
        <f t="shared" si="114"/>
        <v>#DIV/0!</v>
      </c>
      <c r="Y198" s="54"/>
      <c r="Z198" s="52"/>
      <c r="AA198" s="144">
        <f>SUM((W198,H198))</f>
        <v>0</v>
      </c>
      <c r="EE198" s="4"/>
      <c r="FA198" s="1"/>
      <c r="GF198" s="1"/>
      <c r="GG198" s="1"/>
      <c r="GH198" s="1"/>
    </row>
    <row r="199" spans="1:190" ht="12.75">
      <c r="A199" s="53">
        <v>6</v>
      </c>
      <c r="B199" s="53" t="s">
        <v>81</v>
      </c>
      <c r="C199" s="43"/>
      <c r="D199" s="53"/>
      <c r="E199" s="53" t="e">
        <f t="shared" si="106"/>
        <v>#DIV/0!</v>
      </c>
      <c r="F199" s="112"/>
      <c r="G199" s="111" t="e">
        <f t="shared" si="107"/>
        <v>#DIV/0!</v>
      </c>
      <c r="H199" s="112"/>
      <c r="I199" s="57" t="e">
        <f t="shared" si="108"/>
        <v>#DIV/0!</v>
      </c>
      <c r="J199" s="54"/>
      <c r="K199" s="57" t="e">
        <f t="shared" si="109"/>
        <v>#DIV/0!</v>
      </c>
      <c r="L199" s="54"/>
      <c r="M199" s="57" t="e">
        <f t="shared" si="110"/>
        <v>#DIV/0!</v>
      </c>
      <c r="N199" s="54"/>
      <c r="O199" s="57" t="e">
        <f t="shared" si="111"/>
        <v>#DIV/0!</v>
      </c>
      <c r="P199" s="54"/>
      <c r="Q199" s="54"/>
      <c r="R199" s="54"/>
      <c r="S199" s="54"/>
      <c r="T199" s="57" t="e">
        <f t="shared" si="112"/>
        <v>#DIV/0!</v>
      </c>
      <c r="U199" s="54"/>
      <c r="V199" s="57" t="e">
        <f t="shared" si="113"/>
        <v>#DIV/0!</v>
      </c>
      <c r="W199" s="54"/>
      <c r="X199" s="55" t="e">
        <f t="shared" si="114"/>
        <v>#DIV/0!</v>
      </c>
      <c r="Y199" s="54"/>
      <c r="Z199" s="52"/>
      <c r="AA199" s="144">
        <f>SUM((W199,H199))</f>
        <v>0</v>
      </c>
      <c r="EE199" s="4"/>
      <c r="FA199" s="1"/>
      <c r="GF199" s="1"/>
      <c r="GG199" s="1"/>
      <c r="GH199" s="1"/>
    </row>
    <row r="200" spans="1:190" ht="12.75">
      <c r="A200" s="53">
        <v>7</v>
      </c>
      <c r="B200" s="53" t="s">
        <v>82</v>
      </c>
      <c r="C200" s="43"/>
      <c r="D200" s="53"/>
      <c r="E200" s="53">
        <f t="shared" si="106"/>
        <v>0</v>
      </c>
      <c r="F200" s="112">
        <v>4.8</v>
      </c>
      <c r="G200" s="111" t="e">
        <f t="shared" si="107"/>
        <v>#DIV/0!</v>
      </c>
      <c r="H200" s="112">
        <v>4.8</v>
      </c>
      <c r="I200" s="57">
        <f t="shared" si="108"/>
        <v>100</v>
      </c>
      <c r="J200" s="54">
        <v>3.8</v>
      </c>
      <c r="K200" s="57">
        <f t="shared" si="109"/>
        <v>79.16666666666666</v>
      </c>
      <c r="L200" s="54">
        <v>3.8</v>
      </c>
      <c r="M200" s="57">
        <f t="shared" si="110"/>
        <v>79.16666666666666</v>
      </c>
      <c r="N200" s="54">
        <v>3.6</v>
      </c>
      <c r="O200" s="57">
        <f t="shared" si="111"/>
        <v>75</v>
      </c>
      <c r="P200" s="54">
        <v>3.6</v>
      </c>
      <c r="Q200" s="54"/>
      <c r="R200" s="54"/>
      <c r="S200" s="54"/>
      <c r="T200" s="57">
        <f t="shared" si="112"/>
        <v>0</v>
      </c>
      <c r="U200" s="54"/>
      <c r="V200" s="57">
        <f t="shared" si="113"/>
        <v>0</v>
      </c>
      <c r="W200" s="54"/>
      <c r="X200" s="55">
        <f t="shared" si="114"/>
        <v>0</v>
      </c>
      <c r="Y200" s="54"/>
      <c r="Z200" s="52"/>
      <c r="AA200" s="144">
        <f>SUM((W200,H200))</f>
        <v>4.8</v>
      </c>
      <c r="EE200" s="4"/>
      <c r="FA200" s="1"/>
      <c r="GF200" s="1"/>
      <c r="GG200" s="1"/>
      <c r="GH200" s="1"/>
    </row>
    <row r="201" spans="1:190" ht="12.75">
      <c r="A201" s="53">
        <v>8</v>
      </c>
      <c r="B201" s="53" t="s">
        <v>83</v>
      </c>
      <c r="C201" s="43">
        <v>1.5</v>
      </c>
      <c r="D201" s="53">
        <v>0</v>
      </c>
      <c r="E201" s="53">
        <f t="shared" si="106"/>
        <v>0</v>
      </c>
      <c r="F201" s="112">
        <v>2.4</v>
      </c>
      <c r="G201" s="111">
        <f t="shared" si="107"/>
        <v>160</v>
      </c>
      <c r="H201" s="112">
        <v>2.4</v>
      </c>
      <c r="I201" s="57">
        <f t="shared" si="108"/>
        <v>100</v>
      </c>
      <c r="J201" s="54">
        <v>2.4</v>
      </c>
      <c r="K201" s="57">
        <f t="shared" si="109"/>
        <v>100</v>
      </c>
      <c r="L201" s="54">
        <v>2.4</v>
      </c>
      <c r="M201" s="57">
        <f t="shared" si="110"/>
        <v>100</v>
      </c>
      <c r="N201" s="54"/>
      <c r="O201" s="57">
        <f t="shared" si="111"/>
        <v>0</v>
      </c>
      <c r="P201" s="54"/>
      <c r="Q201" s="54"/>
      <c r="R201" s="54"/>
      <c r="S201" s="54"/>
      <c r="T201" s="57">
        <f t="shared" si="112"/>
        <v>0</v>
      </c>
      <c r="U201" s="54"/>
      <c r="V201" s="57">
        <f t="shared" si="113"/>
        <v>0</v>
      </c>
      <c r="W201" s="54">
        <v>0</v>
      </c>
      <c r="X201" s="55">
        <f t="shared" si="114"/>
        <v>0</v>
      </c>
      <c r="Y201" s="54">
        <v>0</v>
      </c>
      <c r="Z201" s="52">
        <v>0</v>
      </c>
      <c r="AA201" s="144">
        <f>SUM((W201,H201))</f>
        <v>2.4</v>
      </c>
      <c r="EE201" s="4"/>
      <c r="FA201" s="1"/>
      <c r="GF201" s="1"/>
      <c r="GG201" s="1"/>
      <c r="GH201" s="1"/>
    </row>
    <row r="202" spans="1:190" ht="12.75">
      <c r="A202" s="53">
        <v>9</v>
      </c>
      <c r="B202" s="53" t="s">
        <v>84</v>
      </c>
      <c r="C202" s="43"/>
      <c r="D202" s="53"/>
      <c r="E202" s="53" t="e">
        <f t="shared" si="106"/>
        <v>#DIV/0!</v>
      </c>
      <c r="F202" s="112"/>
      <c r="G202" s="111" t="e">
        <f t="shared" si="107"/>
        <v>#DIV/0!</v>
      </c>
      <c r="H202" s="112"/>
      <c r="I202" s="57" t="e">
        <f t="shared" si="108"/>
        <v>#DIV/0!</v>
      </c>
      <c r="J202" s="54"/>
      <c r="K202" s="57" t="e">
        <f t="shared" si="109"/>
        <v>#DIV/0!</v>
      </c>
      <c r="L202" s="54"/>
      <c r="M202" s="57" t="e">
        <f t="shared" si="110"/>
        <v>#DIV/0!</v>
      </c>
      <c r="N202" s="54"/>
      <c r="O202" s="57" t="e">
        <f t="shared" si="111"/>
        <v>#DIV/0!</v>
      </c>
      <c r="P202" s="54"/>
      <c r="Q202" s="54"/>
      <c r="R202" s="54"/>
      <c r="S202" s="54"/>
      <c r="T202" s="57" t="e">
        <f t="shared" si="112"/>
        <v>#DIV/0!</v>
      </c>
      <c r="U202" s="54"/>
      <c r="V202" s="57" t="e">
        <f t="shared" si="113"/>
        <v>#DIV/0!</v>
      </c>
      <c r="W202" s="54"/>
      <c r="X202" s="55" t="e">
        <f t="shared" si="114"/>
        <v>#DIV/0!</v>
      </c>
      <c r="Y202" s="54"/>
      <c r="Z202" s="52"/>
      <c r="AA202" s="144">
        <f>SUM((W202,H202))</f>
        <v>0</v>
      </c>
      <c r="EE202" s="4"/>
      <c r="FA202" s="1"/>
      <c r="GF202" s="1"/>
      <c r="GG202" s="1"/>
      <c r="GH202" s="1"/>
    </row>
    <row r="203" spans="1:190" ht="12.75">
      <c r="A203" s="53">
        <v>10</v>
      </c>
      <c r="B203" s="53" t="s">
        <v>85</v>
      </c>
      <c r="C203" s="43"/>
      <c r="D203" s="53"/>
      <c r="E203" s="53" t="e">
        <f t="shared" si="106"/>
        <v>#DIV/0!</v>
      </c>
      <c r="F203" s="112"/>
      <c r="G203" s="111" t="e">
        <f t="shared" si="107"/>
        <v>#DIV/0!</v>
      </c>
      <c r="H203" s="112"/>
      <c r="I203" s="57" t="e">
        <f t="shared" si="108"/>
        <v>#DIV/0!</v>
      </c>
      <c r="J203" s="54"/>
      <c r="K203" s="57" t="e">
        <f t="shared" si="109"/>
        <v>#DIV/0!</v>
      </c>
      <c r="L203" s="54"/>
      <c r="M203" s="57" t="e">
        <f t="shared" si="110"/>
        <v>#DIV/0!</v>
      </c>
      <c r="N203" s="54"/>
      <c r="O203" s="57" t="e">
        <f t="shared" si="111"/>
        <v>#DIV/0!</v>
      </c>
      <c r="P203" s="54"/>
      <c r="Q203" s="54"/>
      <c r="R203" s="54"/>
      <c r="S203" s="54"/>
      <c r="T203" s="57" t="e">
        <f t="shared" si="112"/>
        <v>#DIV/0!</v>
      </c>
      <c r="U203" s="54"/>
      <c r="V203" s="57" t="e">
        <f t="shared" si="113"/>
        <v>#DIV/0!</v>
      </c>
      <c r="W203" s="54"/>
      <c r="X203" s="55" t="e">
        <f t="shared" si="114"/>
        <v>#DIV/0!</v>
      </c>
      <c r="Y203" s="54"/>
      <c r="Z203" s="52"/>
      <c r="AA203" s="144">
        <f>SUM((W203,H203))</f>
        <v>0</v>
      </c>
      <c r="EE203" s="4"/>
      <c r="FA203" s="1"/>
      <c r="GF203" s="1"/>
      <c r="GG203" s="1"/>
      <c r="GH203" s="1"/>
    </row>
    <row r="204" spans="1:190" ht="12.75">
      <c r="A204" s="53">
        <v>11</v>
      </c>
      <c r="B204" s="53" t="s">
        <v>86</v>
      </c>
      <c r="C204" s="43"/>
      <c r="D204" s="53"/>
      <c r="E204" s="53">
        <f t="shared" si="106"/>
        <v>0</v>
      </c>
      <c r="F204" s="112">
        <v>19.2</v>
      </c>
      <c r="G204" s="111" t="e">
        <f t="shared" si="107"/>
        <v>#DIV/0!</v>
      </c>
      <c r="H204" s="112">
        <v>19.2</v>
      </c>
      <c r="I204" s="57">
        <f t="shared" si="108"/>
        <v>100</v>
      </c>
      <c r="J204" s="54">
        <v>19</v>
      </c>
      <c r="K204" s="57">
        <f t="shared" si="109"/>
        <v>98.95833333333334</v>
      </c>
      <c r="L204" s="54">
        <v>19</v>
      </c>
      <c r="M204" s="57">
        <f t="shared" si="110"/>
        <v>98.95833333333334</v>
      </c>
      <c r="N204" s="54">
        <v>0.2</v>
      </c>
      <c r="O204" s="57">
        <f t="shared" si="111"/>
        <v>1.0416666666666667</v>
      </c>
      <c r="P204" s="54">
        <v>0.2</v>
      </c>
      <c r="Q204" s="54"/>
      <c r="R204" s="54"/>
      <c r="S204" s="54"/>
      <c r="T204" s="57">
        <f t="shared" si="112"/>
        <v>0</v>
      </c>
      <c r="U204" s="54"/>
      <c r="V204" s="57">
        <f t="shared" si="113"/>
        <v>0</v>
      </c>
      <c r="W204" s="54"/>
      <c r="X204" s="55">
        <f t="shared" si="114"/>
        <v>0</v>
      </c>
      <c r="Y204" s="54"/>
      <c r="Z204" s="52"/>
      <c r="AA204" s="144">
        <f>SUM((W204,H204))</f>
        <v>19.2</v>
      </c>
      <c r="EE204" s="4"/>
      <c r="FA204" s="1"/>
      <c r="GF204" s="1"/>
      <c r="GG204" s="1"/>
      <c r="GH204" s="1"/>
    </row>
    <row r="205" spans="1:190" ht="12.75">
      <c r="A205" s="53">
        <v>12</v>
      </c>
      <c r="B205" s="53" t="s">
        <v>87</v>
      </c>
      <c r="C205" s="43"/>
      <c r="D205" s="53"/>
      <c r="E205" s="53" t="e">
        <f t="shared" si="106"/>
        <v>#DIV/0!</v>
      </c>
      <c r="F205" s="112"/>
      <c r="G205" s="111" t="e">
        <f t="shared" si="107"/>
        <v>#DIV/0!</v>
      </c>
      <c r="H205" s="112"/>
      <c r="I205" s="57" t="e">
        <f t="shared" si="108"/>
        <v>#DIV/0!</v>
      </c>
      <c r="J205" s="54"/>
      <c r="K205" s="57" t="e">
        <f t="shared" si="109"/>
        <v>#DIV/0!</v>
      </c>
      <c r="L205" s="54"/>
      <c r="M205" s="57" t="e">
        <f t="shared" si="110"/>
        <v>#DIV/0!</v>
      </c>
      <c r="N205" s="54"/>
      <c r="O205" s="57" t="e">
        <f t="shared" si="111"/>
        <v>#DIV/0!</v>
      </c>
      <c r="P205" s="54"/>
      <c r="Q205" s="54"/>
      <c r="R205" s="54"/>
      <c r="S205" s="54"/>
      <c r="T205" s="57" t="e">
        <f t="shared" si="112"/>
        <v>#DIV/0!</v>
      </c>
      <c r="U205" s="54"/>
      <c r="V205" s="57" t="e">
        <f t="shared" si="113"/>
        <v>#DIV/0!</v>
      </c>
      <c r="W205" s="54"/>
      <c r="X205" s="55" t="e">
        <f t="shared" si="114"/>
        <v>#DIV/0!</v>
      </c>
      <c r="Y205" s="54"/>
      <c r="Z205" s="52"/>
      <c r="AA205" s="144">
        <f>SUM((W205,H205))</f>
        <v>0</v>
      </c>
      <c r="EE205" s="4"/>
      <c r="FA205" s="1"/>
      <c r="GF205" s="1"/>
      <c r="GG205" s="1"/>
      <c r="GH205" s="1"/>
    </row>
    <row r="206" spans="1:190" ht="12.75">
      <c r="A206" s="53">
        <v>13</v>
      </c>
      <c r="B206" s="53" t="s">
        <v>88</v>
      </c>
      <c r="C206" s="43"/>
      <c r="D206" s="53"/>
      <c r="E206" s="53" t="e">
        <f t="shared" si="106"/>
        <v>#DIV/0!</v>
      </c>
      <c r="F206" s="112"/>
      <c r="G206" s="111" t="e">
        <f t="shared" si="107"/>
        <v>#DIV/0!</v>
      </c>
      <c r="H206" s="112"/>
      <c r="I206" s="57" t="e">
        <f t="shared" si="108"/>
        <v>#DIV/0!</v>
      </c>
      <c r="J206" s="54"/>
      <c r="K206" s="57" t="e">
        <f t="shared" si="109"/>
        <v>#DIV/0!</v>
      </c>
      <c r="L206" s="54"/>
      <c r="M206" s="57" t="e">
        <f t="shared" si="110"/>
        <v>#DIV/0!</v>
      </c>
      <c r="N206" s="54"/>
      <c r="O206" s="57" t="e">
        <f t="shared" si="111"/>
        <v>#DIV/0!</v>
      </c>
      <c r="P206" s="54"/>
      <c r="Q206" s="54"/>
      <c r="R206" s="54"/>
      <c r="S206" s="54"/>
      <c r="T206" s="57" t="e">
        <f t="shared" si="112"/>
        <v>#DIV/0!</v>
      </c>
      <c r="U206" s="54"/>
      <c r="V206" s="57" t="e">
        <f t="shared" si="113"/>
        <v>#DIV/0!</v>
      </c>
      <c r="W206" s="54"/>
      <c r="X206" s="55" t="e">
        <f t="shared" si="114"/>
        <v>#DIV/0!</v>
      </c>
      <c r="Y206" s="54"/>
      <c r="Z206" s="52"/>
      <c r="AA206" s="144">
        <f>SUM((W206,H206))</f>
        <v>0</v>
      </c>
      <c r="EE206" s="4"/>
      <c r="FA206" s="1"/>
      <c r="GF206" s="1"/>
      <c r="GG206" s="1"/>
      <c r="GH206" s="1"/>
    </row>
    <row r="207" spans="1:190" ht="12.75">
      <c r="A207" s="53">
        <v>14</v>
      </c>
      <c r="B207" s="53" t="s">
        <v>89</v>
      </c>
      <c r="C207" s="43"/>
      <c r="D207" s="53"/>
      <c r="E207" s="53" t="e">
        <f t="shared" si="106"/>
        <v>#DIV/0!</v>
      </c>
      <c r="F207" s="112"/>
      <c r="G207" s="111" t="e">
        <f t="shared" si="107"/>
        <v>#DIV/0!</v>
      </c>
      <c r="H207" s="112"/>
      <c r="I207" s="57" t="e">
        <f t="shared" si="108"/>
        <v>#DIV/0!</v>
      </c>
      <c r="J207" s="54"/>
      <c r="K207" s="57" t="e">
        <f t="shared" si="109"/>
        <v>#DIV/0!</v>
      </c>
      <c r="L207" s="54"/>
      <c r="M207" s="57" t="e">
        <f t="shared" si="110"/>
        <v>#DIV/0!</v>
      </c>
      <c r="N207" s="54"/>
      <c r="O207" s="57" t="e">
        <f t="shared" si="111"/>
        <v>#DIV/0!</v>
      </c>
      <c r="P207" s="54"/>
      <c r="Q207" s="54"/>
      <c r="R207" s="54"/>
      <c r="S207" s="54"/>
      <c r="T207" s="57" t="e">
        <f t="shared" si="112"/>
        <v>#DIV/0!</v>
      </c>
      <c r="U207" s="54"/>
      <c r="V207" s="57" t="e">
        <f t="shared" si="113"/>
        <v>#DIV/0!</v>
      </c>
      <c r="W207" s="54"/>
      <c r="X207" s="55" t="e">
        <f t="shared" si="114"/>
        <v>#DIV/0!</v>
      </c>
      <c r="Y207" s="54"/>
      <c r="Z207" s="52"/>
      <c r="AA207" s="144">
        <f>SUM((W207,H207))</f>
        <v>0</v>
      </c>
      <c r="EE207" s="4"/>
      <c r="FA207" s="1"/>
      <c r="GF207" s="1"/>
      <c r="GG207" s="1"/>
      <c r="GH207" s="1"/>
    </row>
    <row r="208" spans="1:190" ht="12.75">
      <c r="A208" s="53">
        <v>15</v>
      </c>
      <c r="B208" s="53" t="s">
        <v>90</v>
      </c>
      <c r="C208" s="43"/>
      <c r="D208" s="53"/>
      <c r="E208" s="53" t="e">
        <f t="shared" si="106"/>
        <v>#DIV/0!</v>
      </c>
      <c r="F208" s="112"/>
      <c r="G208" s="111" t="e">
        <f t="shared" si="107"/>
        <v>#DIV/0!</v>
      </c>
      <c r="H208" s="112"/>
      <c r="I208" s="57" t="e">
        <f t="shared" si="108"/>
        <v>#DIV/0!</v>
      </c>
      <c r="J208" s="54"/>
      <c r="K208" s="57" t="e">
        <f t="shared" si="109"/>
        <v>#DIV/0!</v>
      </c>
      <c r="L208" s="54"/>
      <c r="M208" s="57" t="e">
        <f t="shared" si="110"/>
        <v>#DIV/0!</v>
      </c>
      <c r="N208" s="54"/>
      <c r="O208" s="57" t="e">
        <f t="shared" si="111"/>
        <v>#DIV/0!</v>
      </c>
      <c r="P208" s="54"/>
      <c r="Q208" s="54"/>
      <c r="R208" s="54"/>
      <c r="S208" s="54"/>
      <c r="T208" s="57" t="e">
        <f t="shared" si="112"/>
        <v>#DIV/0!</v>
      </c>
      <c r="U208" s="54"/>
      <c r="V208" s="57" t="e">
        <f t="shared" si="113"/>
        <v>#DIV/0!</v>
      </c>
      <c r="W208" s="54"/>
      <c r="X208" s="55" t="e">
        <f t="shared" si="114"/>
        <v>#DIV/0!</v>
      </c>
      <c r="Y208" s="54"/>
      <c r="Z208" s="52"/>
      <c r="AA208" s="144">
        <f>SUM((W208,H208))</f>
        <v>0</v>
      </c>
      <c r="EE208" s="4"/>
      <c r="FA208" s="1"/>
      <c r="GF208" s="1"/>
      <c r="GG208" s="1"/>
      <c r="GH208" s="1"/>
    </row>
    <row r="209" spans="1:190" ht="12.75">
      <c r="A209" s="53">
        <v>16</v>
      </c>
      <c r="B209" s="53" t="s">
        <v>91</v>
      </c>
      <c r="C209" s="43"/>
      <c r="D209" s="53"/>
      <c r="E209" s="53" t="e">
        <f t="shared" si="106"/>
        <v>#DIV/0!</v>
      </c>
      <c r="F209" s="112"/>
      <c r="G209" s="111" t="e">
        <f t="shared" si="107"/>
        <v>#DIV/0!</v>
      </c>
      <c r="H209" s="112"/>
      <c r="I209" s="57" t="e">
        <f t="shared" si="108"/>
        <v>#DIV/0!</v>
      </c>
      <c r="J209" s="54"/>
      <c r="K209" s="57" t="e">
        <f t="shared" si="109"/>
        <v>#DIV/0!</v>
      </c>
      <c r="L209" s="54"/>
      <c r="M209" s="57" t="e">
        <f t="shared" si="110"/>
        <v>#DIV/0!</v>
      </c>
      <c r="N209" s="54"/>
      <c r="O209" s="57" t="e">
        <f t="shared" si="111"/>
        <v>#DIV/0!</v>
      </c>
      <c r="P209" s="54"/>
      <c r="Q209" s="54"/>
      <c r="R209" s="54"/>
      <c r="S209" s="54"/>
      <c r="T209" s="57" t="e">
        <f t="shared" si="112"/>
        <v>#DIV/0!</v>
      </c>
      <c r="U209" s="54"/>
      <c r="V209" s="57" t="e">
        <f t="shared" si="113"/>
        <v>#DIV/0!</v>
      </c>
      <c r="W209" s="54"/>
      <c r="X209" s="55" t="e">
        <f t="shared" si="114"/>
        <v>#DIV/0!</v>
      </c>
      <c r="Y209" s="54"/>
      <c r="Z209" s="52"/>
      <c r="AA209" s="144">
        <f>SUM((W209,H209))</f>
        <v>0</v>
      </c>
      <c r="EE209" s="4"/>
      <c r="FA209" s="1"/>
      <c r="GF209" s="1"/>
      <c r="GG209" s="1"/>
      <c r="GH209" s="1"/>
    </row>
    <row r="210" spans="1:190" ht="12.75">
      <c r="A210" s="53">
        <v>17</v>
      </c>
      <c r="B210" s="53" t="s">
        <v>92</v>
      </c>
      <c r="C210" s="43"/>
      <c r="D210" s="53"/>
      <c r="E210" s="53" t="e">
        <f t="shared" si="106"/>
        <v>#DIV/0!</v>
      </c>
      <c r="F210" s="112"/>
      <c r="G210" s="111" t="e">
        <f t="shared" si="107"/>
        <v>#DIV/0!</v>
      </c>
      <c r="H210" s="112"/>
      <c r="I210" s="57" t="e">
        <f t="shared" si="108"/>
        <v>#DIV/0!</v>
      </c>
      <c r="J210" s="54"/>
      <c r="K210" s="57" t="e">
        <f t="shared" si="109"/>
        <v>#DIV/0!</v>
      </c>
      <c r="L210" s="54"/>
      <c r="M210" s="57" t="e">
        <f t="shared" si="110"/>
        <v>#DIV/0!</v>
      </c>
      <c r="N210" s="54"/>
      <c r="O210" s="57" t="e">
        <f t="shared" si="111"/>
        <v>#DIV/0!</v>
      </c>
      <c r="P210" s="54"/>
      <c r="Q210" s="54"/>
      <c r="R210" s="54"/>
      <c r="S210" s="54"/>
      <c r="T210" s="57" t="e">
        <f t="shared" si="112"/>
        <v>#DIV/0!</v>
      </c>
      <c r="U210" s="54"/>
      <c r="V210" s="57" t="e">
        <f t="shared" si="113"/>
        <v>#DIV/0!</v>
      </c>
      <c r="W210" s="54"/>
      <c r="X210" s="55" t="e">
        <f t="shared" si="114"/>
        <v>#DIV/0!</v>
      </c>
      <c r="Y210" s="54"/>
      <c r="Z210" s="52"/>
      <c r="AA210" s="144">
        <f>SUM((W210,H210))</f>
        <v>0</v>
      </c>
      <c r="EE210" s="4"/>
      <c r="FA210" s="1"/>
      <c r="GF210" s="1"/>
      <c r="GG210" s="1"/>
      <c r="GH210" s="1"/>
    </row>
    <row r="211" spans="1:190" ht="12.75">
      <c r="A211" s="53">
        <v>18</v>
      </c>
      <c r="B211" s="53" t="s">
        <v>93</v>
      </c>
      <c r="C211" s="43"/>
      <c r="D211" s="53"/>
      <c r="E211" s="53" t="e">
        <f t="shared" si="106"/>
        <v>#DIV/0!</v>
      </c>
      <c r="F211" s="112"/>
      <c r="G211" s="111" t="e">
        <f t="shared" si="107"/>
        <v>#DIV/0!</v>
      </c>
      <c r="H211" s="112"/>
      <c r="I211" s="57" t="e">
        <f t="shared" si="108"/>
        <v>#DIV/0!</v>
      </c>
      <c r="J211" s="54"/>
      <c r="K211" s="57" t="e">
        <f t="shared" si="109"/>
        <v>#DIV/0!</v>
      </c>
      <c r="L211" s="54"/>
      <c r="M211" s="57" t="e">
        <f t="shared" si="110"/>
        <v>#DIV/0!</v>
      </c>
      <c r="N211" s="54"/>
      <c r="O211" s="57" t="e">
        <f t="shared" si="111"/>
        <v>#DIV/0!</v>
      </c>
      <c r="P211" s="54"/>
      <c r="Q211" s="54"/>
      <c r="R211" s="54"/>
      <c r="S211" s="54"/>
      <c r="T211" s="57" t="e">
        <f t="shared" si="112"/>
        <v>#DIV/0!</v>
      </c>
      <c r="U211" s="54"/>
      <c r="V211" s="57" t="e">
        <f t="shared" si="113"/>
        <v>#DIV/0!</v>
      </c>
      <c r="W211" s="54"/>
      <c r="X211" s="55" t="e">
        <f t="shared" si="114"/>
        <v>#DIV/0!</v>
      </c>
      <c r="Y211" s="54"/>
      <c r="Z211" s="52"/>
      <c r="AA211" s="144">
        <f>SUM((W211,H211))</f>
        <v>0</v>
      </c>
      <c r="EE211" s="4"/>
      <c r="FA211" s="1"/>
      <c r="GF211" s="1"/>
      <c r="GG211" s="1"/>
      <c r="GH211" s="1"/>
    </row>
    <row r="212" spans="1:190" ht="12.75">
      <c r="A212" s="53">
        <v>19</v>
      </c>
      <c r="B212" s="53" t="s">
        <v>94</v>
      </c>
      <c r="C212" s="43"/>
      <c r="D212" s="53"/>
      <c r="E212" s="53" t="e">
        <f t="shared" si="106"/>
        <v>#DIV/0!</v>
      </c>
      <c r="F212" s="112"/>
      <c r="G212" s="111" t="e">
        <f t="shared" si="107"/>
        <v>#DIV/0!</v>
      </c>
      <c r="H212" s="112"/>
      <c r="I212" s="57" t="e">
        <f t="shared" si="108"/>
        <v>#DIV/0!</v>
      </c>
      <c r="J212" s="54"/>
      <c r="K212" s="57" t="e">
        <f t="shared" si="109"/>
        <v>#DIV/0!</v>
      </c>
      <c r="L212" s="54"/>
      <c r="M212" s="57" t="e">
        <f t="shared" si="110"/>
        <v>#DIV/0!</v>
      </c>
      <c r="N212" s="54"/>
      <c r="O212" s="57" t="e">
        <f t="shared" si="111"/>
        <v>#DIV/0!</v>
      </c>
      <c r="P212" s="54"/>
      <c r="Q212" s="54"/>
      <c r="R212" s="54"/>
      <c r="S212" s="54"/>
      <c r="T212" s="57" t="e">
        <f t="shared" si="112"/>
        <v>#DIV/0!</v>
      </c>
      <c r="U212" s="54"/>
      <c r="V212" s="57" t="e">
        <f t="shared" si="113"/>
        <v>#DIV/0!</v>
      </c>
      <c r="W212" s="54"/>
      <c r="X212" s="55" t="e">
        <f t="shared" si="114"/>
        <v>#DIV/0!</v>
      </c>
      <c r="Y212" s="54"/>
      <c r="Z212" s="52"/>
      <c r="AA212" s="144">
        <f>SUM((W212,H212))</f>
        <v>0</v>
      </c>
      <c r="EE212" s="4"/>
      <c r="FA212" s="1"/>
      <c r="GF212" s="1"/>
      <c r="GG212" s="1"/>
      <c r="GH212" s="1"/>
    </row>
    <row r="213" spans="1:190" ht="12.75">
      <c r="A213" s="53">
        <v>20</v>
      </c>
      <c r="B213" s="53" t="s">
        <v>95</v>
      </c>
      <c r="C213" s="43"/>
      <c r="D213" s="53"/>
      <c r="E213" s="53">
        <f t="shared" si="106"/>
        <v>0</v>
      </c>
      <c r="F213" s="112">
        <v>3</v>
      </c>
      <c r="G213" s="111" t="e">
        <f t="shared" si="107"/>
        <v>#DIV/0!</v>
      </c>
      <c r="H213" s="112"/>
      <c r="I213" s="57">
        <f t="shared" si="108"/>
        <v>0</v>
      </c>
      <c r="J213" s="54"/>
      <c r="K213" s="57">
        <f t="shared" si="109"/>
        <v>0</v>
      </c>
      <c r="L213" s="54"/>
      <c r="M213" s="57">
        <f t="shared" si="110"/>
        <v>0</v>
      </c>
      <c r="N213" s="54"/>
      <c r="O213" s="57">
        <f t="shared" si="111"/>
        <v>0</v>
      </c>
      <c r="P213" s="54"/>
      <c r="Q213" s="54"/>
      <c r="R213" s="54"/>
      <c r="S213" s="54"/>
      <c r="T213" s="57">
        <f t="shared" si="112"/>
        <v>0</v>
      </c>
      <c r="U213" s="54"/>
      <c r="V213" s="57">
        <f t="shared" si="113"/>
        <v>0</v>
      </c>
      <c r="W213" s="54">
        <v>3</v>
      </c>
      <c r="X213" s="55">
        <f t="shared" si="114"/>
        <v>100</v>
      </c>
      <c r="Y213" s="54"/>
      <c r="Z213" s="52"/>
      <c r="AA213" s="144">
        <f>SUM((W213,H213))</f>
        <v>3</v>
      </c>
      <c r="EE213" s="4"/>
      <c r="FA213" s="1"/>
      <c r="GF213" s="1"/>
      <c r="GG213" s="1"/>
      <c r="GH213" s="1"/>
    </row>
    <row r="214" spans="1:190" ht="12.75">
      <c r="A214" s="53">
        <v>21</v>
      </c>
      <c r="B214" s="53" t="s">
        <v>96</v>
      </c>
      <c r="C214" s="43"/>
      <c r="D214" s="53"/>
      <c r="E214" s="53" t="e">
        <f t="shared" si="106"/>
        <v>#DIV/0!</v>
      </c>
      <c r="F214" s="112"/>
      <c r="G214" s="111" t="e">
        <f t="shared" si="107"/>
        <v>#DIV/0!</v>
      </c>
      <c r="H214" s="112"/>
      <c r="I214" s="57" t="e">
        <f t="shared" si="108"/>
        <v>#DIV/0!</v>
      </c>
      <c r="J214" s="54"/>
      <c r="K214" s="57" t="e">
        <f t="shared" si="109"/>
        <v>#DIV/0!</v>
      </c>
      <c r="L214" s="54"/>
      <c r="M214" s="57" t="e">
        <f t="shared" si="110"/>
        <v>#DIV/0!</v>
      </c>
      <c r="N214" s="54"/>
      <c r="O214" s="57" t="e">
        <f t="shared" si="111"/>
        <v>#DIV/0!</v>
      </c>
      <c r="P214" s="54"/>
      <c r="Q214" s="54"/>
      <c r="R214" s="54"/>
      <c r="S214" s="54"/>
      <c r="T214" s="57" t="e">
        <f t="shared" si="112"/>
        <v>#DIV/0!</v>
      </c>
      <c r="U214" s="54"/>
      <c r="V214" s="57" t="e">
        <f t="shared" si="113"/>
        <v>#DIV/0!</v>
      </c>
      <c r="W214" s="54"/>
      <c r="X214" s="55" t="e">
        <f t="shared" si="114"/>
        <v>#DIV/0!</v>
      </c>
      <c r="Y214" s="54"/>
      <c r="Z214" s="52"/>
      <c r="AA214" s="144">
        <f>SUM((W214,H214))</f>
        <v>0</v>
      </c>
      <c r="EE214" s="4"/>
      <c r="FA214" s="1"/>
      <c r="GF214" s="1"/>
      <c r="GG214" s="1"/>
      <c r="GH214" s="1"/>
    </row>
    <row r="215" spans="1:190" ht="12.75">
      <c r="A215" s="53">
        <v>22</v>
      </c>
      <c r="B215" s="53" t="s">
        <v>97</v>
      </c>
      <c r="C215" s="43"/>
      <c r="D215" s="53"/>
      <c r="E215" s="53" t="e">
        <f t="shared" si="106"/>
        <v>#DIV/0!</v>
      </c>
      <c r="F215" s="112"/>
      <c r="G215" s="111" t="e">
        <f t="shared" si="107"/>
        <v>#DIV/0!</v>
      </c>
      <c r="H215" s="112"/>
      <c r="I215" s="57" t="e">
        <f t="shared" si="108"/>
        <v>#DIV/0!</v>
      </c>
      <c r="J215" s="54"/>
      <c r="K215" s="57" t="e">
        <f t="shared" si="109"/>
        <v>#DIV/0!</v>
      </c>
      <c r="L215" s="54"/>
      <c r="M215" s="57" t="e">
        <f t="shared" si="110"/>
        <v>#DIV/0!</v>
      </c>
      <c r="N215" s="54"/>
      <c r="O215" s="57" t="e">
        <f t="shared" si="111"/>
        <v>#DIV/0!</v>
      </c>
      <c r="P215" s="54"/>
      <c r="Q215" s="54"/>
      <c r="R215" s="54"/>
      <c r="S215" s="54"/>
      <c r="T215" s="57" t="e">
        <f t="shared" si="112"/>
        <v>#DIV/0!</v>
      </c>
      <c r="U215" s="54"/>
      <c r="V215" s="57" t="e">
        <f t="shared" si="113"/>
        <v>#DIV/0!</v>
      </c>
      <c r="W215" s="54"/>
      <c r="X215" s="55" t="e">
        <f t="shared" si="114"/>
        <v>#DIV/0!</v>
      </c>
      <c r="Y215" s="54"/>
      <c r="Z215" s="52"/>
      <c r="AA215" s="144">
        <f>SUM((W215,H215))</f>
        <v>0</v>
      </c>
      <c r="EE215" s="4"/>
      <c r="FA215" s="1"/>
      <c r="GF215" s="1"/>
      <c r="GG215" s="1"/>
      <c r="GH215" s="1"/>
    </row>
    <row r="216" spans="1:190" ht="12.75">
      <c r="A216" s="53">
        <v>23</v>
      </c>
      <c r="B216" s="53" t="s">
        <v>98</v>
      </c>
      <c r="C216" s="43">
        <v>100</v>
      </c>
      <c r="D216" s="53">
        <v>0</v>
      </c>
      <c r="E216" s="53">
        <f t="shared" si="106"/>
        <v>0</v>
      </c>
      <c r="F216" s="112">
        <v>21</v>
      </c>
      <c r="G216" s="111">
        <f t="shared" si="107"/>
        <v>21</v>
      </c>
      <c r="H216" s="112">
        <v>20</v>
      </c>
      <c r="I216" s="57">
        <f t="shared" si="108"/>
        <v>95.23809523809523</v>
      </c>
      <c r="J216" s="54">
        <v>20</v>
      </c>
      <c r="K216" s="57">
        <f t="shared" si="109"/>
        <v>95.23809523809523</v>
      </c>
      <c r="L216" s="54">
        <v>2</v>
      </c>
      <c r="M216" s="57">
        <f t="shared" si="110"/>
        <v>9.523809523809524</v>
      </c>
      <c r="N216" s="54">
        <v>20</v>
      </c>
      <c r="O216" s="57">
        <f t="shared" si="111"/>
        <v>95.23809523809523</v>
      </c>
      <c r="P216" s="54"/>
      <c r="Q216" s="54">
        <v>20</v>
      </c>
      <c r="R216" s="54"/>
      <c r="S216" s="54"/>
      <c r="T216" s="57">
        <f t="shared" si="112"/>
        <v>0</v>
      </c>
      <c r="U216" s="54"/>
      <c r="V216" s="57">
        <f t="shared" si="113"/>
        <v>0</v>
      </c>
      <c r="W216" s="54">
        <v>1</v>
      </c>
      <c r="X216" s="55">
        <f t="shared" si="114"/>
        <v>4.761904761904762</v>
      </c>
      <c r="Y216" s="54">
        <v>0</v>
      </c>
      <c r="Z216" s="52">
        <v>1</v>
      </c>
      <c r="AA216" s="144">
        <f>SUM((W216,H216))</f>
        <v>21</v>
      </c>
      <c r="EE216" s="4"/>
      <c r="FA216" s="1"/>
      <c r="GF216" s="1"/>
      <c r="GG216" s="1"/>
      <c r="GH216" s="1"/>
    </row>
    <row r="217" spans="1:190" ht="12.75">
      <c r="A217" s="53">
        <v>24</v>
      </c>
      <c r="B217" s="53" t="s">
        <v>99</v>
      </c>
      <c r="C217" s="43"/>
      <c r="D217" s="53"/>
      <c r="E217" s="53" t="e">
        <f t="shared" si="106"/>
        <v>#DIV/0!</v>
      </c>
      <c r="F217" s="112"/>
      <c r="G217" s="111" t="e">
        <f t="shared" si="107"/>
        <v>#DIV/0!</v>
      </c>
      <c r="H217" s="112"/>
      <c r="I217" s="57" t="e">
        <f t="shared" si="108"/>
        <v>#DIV/0!</v>
      </c>
      <c r="J217" s="54"/>
      <c r="K217" s="57" t="e">
        <f t="shared" si="109"/>
        <v>#DIV/0!</v>
      </c>
      <c r="L217" s="54"/>
      <c r="M217" s="57" t="e">
        <f t="shared" si="110"/>
        <v>#DIV/0!</v>
      </c>
      <c r="N217" s="54"/>
      <c r="O217" s="57" t="e">
        <f t="shared" si="111"/>
        <v>#DIV/0!</v>
      </c>
      <c r="P217" s="54"/>
      <c r="Q217" s="54"/>
      <c r="R217" s="54"/>
      <c r="S217" s="54"/>
      <c r="T217" s="57" t="e">
        <f t="shared" si="112"/>
        <v>#DIV/0!</v>
      </c>
      <c r="U217" s="54"/>
      <c r="V217" s="57" t="e">
        <f t="shared" si="113"/>
        <v>#DIV/0!</v>
      </c>
      <c r="W217" s="54"/>
      <c r="X217" s="55" t="e">
        <f t="shared" si="114"/>
        <v>#DIV/0!</v>
      </c>
      <c r="Y217" s="54"/>
      <c r="Z217" s="52"/>
      <c r="AA217" s="144">
        <f>SUM((W217,H217))</f>
        <v>0</v>
      </c>
      <c r="EE217" s="4"/>
      <c r="FA217" s="1"/>
      <c r="GF217" s="1"/>
      <c r="GG217" s="1"/>
      <c r="GH217" s="1"/>
    </row>
    <row r="218" spans="1:190" ht="12.75">
      <c r="A218" s="53">
        <v>25</v>
      </c>
      <c r="B218" s="53" t="s">
        <v>100</v>
      </c>
      <c r="C218" s="43"/>
      <c r="D218" s="53"/>
      <c r="E218" s="53" t="e">
        <f t="shared" si="106"/>
        <v>#DIV/0!</v>
      </c>
      <c r="F218" s="112"/>
      <c r="G218" s="111" t="e">
        <f t="shared" si="107"/>
        <v>#DIV/0!</v>
      </c>
      <c r="H218" s="112"/>
      <c r="I218" s="57" t="e">
        <f t="shared" si="108"/>
        <v>#DIV/0!</v>
      </c>
      <c r="J218" s="54"/>
      <c r="K218" s="57" t="e">
        <f t="shared" si="109"/>
        <v>#DIV/0!</v>
      </c>
      <c r="L218" s="54"/>
      <c r="M218" s="57" t="e">
        <f t="shared" si="110"/>
        <v>#DIV/0!</v>
      </c>
      <c r="N218" s="54"/>
      <c r="O218" s="57" t="e">
        <f t="shared" si="111"/>
        <v>#DIV/0!</v>
      </c>
      <c r="P218" s="54"/>
      <c r="Q218" s="54"/>
      <c r="R218" s="54"/>
      <c r="S218" s="54"/>
      <c r="T218" s="57" t="e">
        <f t="shared" si="112"/>
        <v>#DIV/0!</v>
      </c>
      <c r="U218" s="54"/>
      <c r="V218" s="57" t="e">
        <f t="shared" si="113"/>
        <v>#DIV/0!</v>
      </c>
      <c r="W218" s="54"/>
      <c r="X218" s="55" t="e">
        <f t="shared" si="114"/>
        <v>#DIV/0!</v>
      </c>
      <c r="Y218" s="54"/>
      <c r="Z218" s="52"/>
      <c r="AA218" s="144">
        <f>SUM((W218,H218))</f>
        <v>0</v>
      </c>
      <c r="EE218" s="4"/>
      <c r="FA218" s="1"/>
      <c r="GF218" s="1"/>
      <c r="GG218" s="1"/>
      <c r="GH218" s="1"/>
    </row>
    <row r="219" spans="1:190" ht="12.75">
      <c r="A219" s="80"/>
      <c r="B219" s="80" t="s">
        <v>101</v>
      </c>
      <c r="C219" s="60">
        <f>SUM(C194:C218)</f>
        <v>101.5</v>
      </c>
      <c r="D219" s="60">
        <f>SUM(D194:D218)</f>
        <v>0</v>
      </c>
      <c r="E219" s="80">
        <f t="shared" si="106"/>
        <v>0</v>
      </c>
      <c r="F219" s="61">
        <f>SUM(F194:F218)</f>
        <v>50.4</v>
      </c>
      <c r="G219" s="111">
        <f t="shared" si="107"/>
        <v>49.6551724137931</v>
      </c>
      <c r="H219" s="60">
        <f>SUM(H194:H218)</f>
        <v>46.4</v>
      </c>
      <c r="I219" s="57">
        <f t="shared" si="108"/>
        <v>92.06349206349206</v>
      </c>
      <c r="J219" s="60">
        <f>SUM(J194:J218)</f>
        <v>45.2</v>
      </c>
      <c r="K219" s="57">
        <f t="shared" si="109"/>
        <v>89.68253968253968</v>
      </c>
      <c r="L219" s="60">
        <f>SUM(L194:L218)</f>
        <v>27.2</v>
      </c>
      <c r="M219" s="57">
        <f t="shared" si="110"/>
        <v>53.96825396825397</v>
      </c>
      <c r="N219" s="60">
        <f>SUM(N194:N218)</f>
        <v>23.8</v>
      </c>
      <c r="O219" s="57">
        <f t="shared" si="111"/>
        <v>47.22222222222223</v>
      </c>
      <c r="P219" s="60">
        <f>SUM(P194:P218)</f>
        <v>3.8000000000000003</v>
      </c>
      <c r="Q219" s="60">
        <f>SUM(Q194:Q218)</f>
        <v>20</v>
      </c>
      <c r="R219" s="60">
        <f>SUM(R194:R218)</f>
        <v>0</v>
      </c>
      <c r="S219" s="60">
        <v>0</v>
      </c>
      <c r="T219" s="57">
        <f t="shared" si="112"/>
        <v>0</v>
      </c>
      <c r="U219" s="60">
        <f>SUM(U194:U218)</f>
        <v>0</v>
      </c>
      <c r="V219" s="57">
        <f t="shared" si="113"/>
        <v>0</v>
      </c>
      <c r="W219" s="60">
        <f>SUM(W194:W218)</f>
        <v>4</v>
      </c>
      <c r="X219" s="55">
        <f t="shared" si="114"/>
        <v>7.936507936507936</v>
      </c>
      <c r="Y219" s="60">
        <f>SUM(Y194:Y218)</f>
        <v>0</v>
      </c>
      <c r="Z219" s="60">
        <f>SUM(Z194:Z218)</f>
        <v>1</v>
      </c>
      <c r="AA219" s="144">
        <f>SUM((W219,H219))</f>
        <v>50.4</v>
      </c>
      <c r="EE219" s="4"/>
      <c r="FA219" s="1"/>
      <c r="GF219" s="1"/>
      <c r="GG219" s="1"/>
      <c r="GH219" s="1"/>
    </row>
    <row r="220" spans="1:190" ht="12.75">
      <c r="A220" s="178" t="s">
        <v>103</v>
      </c>
      <c r="B220" s="179"/>
      <c r="C220" s="60">
        <v>64</v>
      </c>
      <c r="D220" s="53">
        <v>10</v>
      </c>
      <c r="E220" s="53">
        <f t="shared" si="106"/>
        <v>13.605442176870747</v>
      </c>
      <c r="F220" s="61">
        <v>73.5</v>
      </c>
      <c r="G220" s="111">
        <f t="shared" si="107"/>
        <v>114.84375</v>
      </c>
      <c r="H220" s="60">
        <v>60.5</v>
      </c>
      <c r="I220" s="57">
        <f t="shared" si="108"/>
        <v>82.31292517006803</v>
      </c>
      <c r="J220" s="60">
        <v>60.5</v>
      </c>
      <c r="K220" s="57">
        <f t="shared" si="109"/>
        <v>82.31292517006803</v>
      </c>
      <c r="L220" s="60">
        <v>59.8</v>
      </c>
      <c r="M220" s="57">
        <f t="shared" si="110"/>
        <v>81.36054421768706</v>
      </c>
      <c r="N220" s="60">
        <v>0.5</v>
      </c>
      <c r="O220" s="57">
        <f t="shared" si="111"/>
        <v>0.6802721088435374</v>
      </c>
      <c r="P220" s="60"/>
      <c r="Q220" s="60">
        <v>0.5</v>
      </c>
      <c r="R220" s="60"/>
      <c r="S220" s="60"/>
      <c r="T220" s="57">
        <f t="shared" si="112"/>
        <v>0</v>
      </c>
      <c r="U220" s="60"/>
      <c r="V220" s="57">
        <f t="shared" si="113"/>
        <v>0</v>
      </c>
      <c r="W220" s="60">
        <v>13</v>
      </c>
      <c r="X220" s="55">
        <f t="shared" si="114"/>
        <v>17.687074829931973</v>
      </c>
      <c r="Y220" s="60"/>
      <c r="Z220" s="79"/>
      <c r="AA220" s="144">
        <f>SUM((W220,H220))</f>
        <v>73.5</v>
      </c>
      <c r="EE220" s="4"/>
      <c r="FA220" s="1"/>
      <c r="GF220" s="1"/>
      <c r="GG220" s="1"/>
      <c r="GH220" s="1"/>
    </row>
    <row r="221" spans="1:190" ht="12.75">
      <c r="A221" s="178" t="s">
        <v>104</v>
      </c>
      <c r="B221" s="179"/>
      <c r="C221" s="66"/>
      <c r="D221" s="53"/>
      <c r="E221" s="53" t="e">
        <f t="shared" si="106"/>
        <v>#DIV/0!</v>
      </c>
      <c r="F221" s="61"/>
      <c r="G221" s="111" t="e">
        <f t="shared" si="107"/>
        <v>#DIV/0!</v>
      </c>
      <c r="H221" s="60"/>
      <c r="I221" s="57" t="e">
        <f t="shared" si="108"/>
        <v>#DIV/0!</v>
      </c>
      <c r="J221" s="60"/>
      <c r="K221" s="57" t="e">
        <f t="shared" si="109"/>
        <v>#DIV/0!</v>
      </c>
      <c r="L221" s="60"/>
      <c r="M221" s="57" t="e">
        <f t="shared" si="110"/>
        <v>#DIV/0!</v>
      </c>
      <c r="N221" s="60"/>
      <c r="O221" s="57" t="e">
        <f t="shared" si="111"/>
        <v>#DIV/0!</v>
      </c>
      <c r="P221" s="61"/>
      <c r="Q221" s="60"/>
      <c r="R221" s="60"/>
      <c r="S221" s="60"/>
      <c r="T221" s="55" t="e">
        <f t="shared" si="112"/>
        <v>#DIV/0!</v>
      </c>
      <c r="U221" s="60"/>
      <c r="V221" s="55" t="e">
        <f t="shared" si="113"/>
        <v>#DIV/0!</v>
      </c>
      <c r="W221" s="60"/>
      <c r="X221" s="55" t="e">
        <f t="shared" si="114"/>
        <v>#DIV/0!</v>
      </c>
      <c r="Y221" s="79"/>
      <c r="Z221" s="79"/>
      <c r="AA221" s="144">
        <f>SUM((W221,H221))</f>
        <v>0</v>
      </c>
      <c r="EE221" s="4"/>
      <c r="FA221" s="1"/>
      <c r="GF221" s="1"/>
      <c r="GG221" s="1"/>
      <c r="GH221" s="1"/>
    </row>
    <row r="222" spans="5:190" ht="12.75">
      <c r="E222" s="1"/>
      <c r="EE222" s="4"/>
      <c r="FA222" s="1"/>
      <c r="GF222" s="1"/>
      <c r="GG222" s="1"/>
      <c r="GH222" s="1"/>
    </row>
    <row r="223" spans="2:190" ht="12.75">
      <c r="B223" s="4" t="s">
        <v>106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145"/>
      <c r="EE223" s="4"/>
      <c r="FA223" s="1"/>
      <c r="GF223" s="1"/>
      <c r="GG223" s="1"/>
      <c r="GH223" s="1"/>
    </row>
    <row r="225" spans="2:190" ht="12.75">
      <c r="B225" s="75" t="s">
        <v>145</v>
      </c>
      <c r="C225" s="75"/>
      <c r="E225" s="1"/>
      <c r="F225" s="75"/>
      <c r="G225" s="75"/>
      <c r="H225" s="75"/>
      <c r="I225" s="75"/>
      <c r="J225" s="75"/>
      <c r="K225" s="75"/>
      <c r="L225" s="75"/>
      <c r="M225" s="1"/>
      <c r="N225" s="1"/>
      <c r="O225" s="1"/>
      <c r="P225" s="1"/>
      <c r="Q225" s="1"/>
      <c r="Y225" s="137"/>
      <c r="EE225" s="4"/>
      <c r="FA225" s="1"/>
      <c r="GF225" s="1"/>
      <c r="GG225" s="1"/>
      <c r="GH225" s="1"/>
    </row>
    <row r="226" spans="2:190" ht="12.75">
      <c r="B226" s="75"/>
      <c r="C226" s="75"/>
      <c r="E226" s="1"/>
      <c r="F226" s="75"/>
      <c r="G226" s="75"/>
      <c r="H226" s="75"/>
      <c r="I226" s="75"/>
      <c r="J226" s="75"/>
      <c r="K226" s="75"/>
      <c r="L226" s="75"/>
      <c r="M226" s="1"/>
      <c r="N226" s="1"/>
      <c r="O226" s="1"/>
      <c r="P226" s="1"/>
      <c r="Q226" s="1"/>
      <c r="Y226" s="137"/>
      <c r="EE226" s="4"/>
      <c r="FA226" s="1"/>
      <c r="GF226" s="1"/>
      <c r="GG226" s="1"/>
      <c r="GH226" s="1"/>
    </row>
    <row r="227" spans="1:190" ht="12.75">
      <c r="A227" s="6" t="s">
        <v>13</v>
      </c>
      <c r="B227" s="6"/>
      <c r="C227" s="93" t="s">
        <v>122</v>
      </c>
      <c r="D227" s="26" t="s">
        <v>22</v>
      </c>
      <c r="E227" s="26" t="s">
        <v>123</v>
      </c>
      <c r="F227" s="28" t="s">
        <v>17</v>
      </c>
      <c r="G227" s="26" t="s">
        <v>16</v>
      </c>
      <c r="H227" s="13" t="s">
        <v>18</v>
      </c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9"/>
      <c r="T227" s="19"/>
      <c r="U227" s="44"/>
      <c r="V227" s="94"/>
      <c r="W227" s="33" t="s">
        <v>124</v>
      </c>
      <c r="X227" s="26" t="s">
        <v>16</v>
      </c>
      <c r="Y227" s="26"/>
      <c r="Z227" s="26"/>
      <c r="EE227" s="4"/>
      <c r="FA227" s="1"/>
      <c r="GF227" s="1"/>
      <c r="GG227" s="1"/>
      <c r="GH227" s="1"/>
    </row>
    <row r="228" spans="1:190" ht="12.75">
      <c r="A228" s="24"/>
      <c r="B228" s="38" t="s">
        <v>27</v>
      </c>
      <c r="C228" s="22" t="s">
        <v>125</v>
      </c>
      <c r="D228" s="38" t="s">
        <v>29</v>
      </c>
      <c r="E228" s="38" t="s">
        <v>15</v>
      </c>
      <c r="F228" s="34" t="s">
        <v>30</v>
      </c>
      <c r="G228" s="38" t="s">
        <v>31</v>
      </c>
      <c r="H228" s="28" t="s">
        <v>32</v>
      </c>
      <c r="I228" s="26" t="s">
        <v>16</v>
      </c>
      <c r="J228" s="26" t="s">
        <v>33</v>
      </c>
      <c r="K228" s="26" t="s">
        <v>16</v>
      </c>
      <c r="L228" s="26" t="s">
        <v>34</v>
      </c>
      <c r="M228" s="26" t="s">
        <v>16</v>
      </c>
      <c r="N228" s="26" t="s">
        <v>35</v>
      </c>
      <c r="O228" s="26" t="s">
        <v>16</v>
      </c>
      <c r="P228" s="42"/>
      <c r="Q228" s="42" t="s">
        <v>36</v>
      </c>
      <c r="R228" s="93"/>
      <c r="S228" s="33" t="s">
        <v>37</v>
      </c>
      <c r="T228" s="33" t="s">
        <v>16</v>
      </c>
      <c r="U228" s="33" t="s">
        <v>126</v>
      </c>
      <c r="V228" s="26" t="s">
        <v>16</v>
      </c>
      <c r="W228" s="27" t="s">
        <v>127</v>
      </c>
      <c r="X228" s="38" t="s">
        <v>130</v>
      </c>
      <c r="Y228" s="38" t="s">
        <v>40</v>
      </c>
      <c r="Z228" s="38" t="s">
        <v>41</v>
      </c>
      <c r="EE228" s="4"/>
      <c r="FA228" s="1"/>
      <c r="GF228" s="1"/>
      <c r="GG228" s="1"/>
      <c r="GH228" s="1"/>
    </row>
    <row r="229" spans="1:190" ht="12.75">
      <c r="A229" s="46"/>
      <c r="B229" s="48" t="s">
        <v>56</v>
      </c>
      <c r="C229" s="31" t="s">
        <v>0</v>
      </c>
      <c r="D229" s="48" t="s">
        <v>0</v>
      </c>
      <c r="E229" s="48" t="s">
        <v>58</v>
      </c>
      <c r="F229" s="49" t="s">
        <v>32</v>
      </c>
      <c r="G229" s="50" t="s">
        <v>59</v>
      </c>
      <c r="H229" s="49"/>
      <c r="I229" s="48"/>
      <c r="J229" s="48" t="s">
        <v>60</v>
      </c>
      <c r="K229" s="48"/>
      <c r="L229" s="48" t="s">
        <v>61</v>
      </c>
      <c r="M229" s="48"/>
      <c r="N229" s="48" t="s">
        <v>62</v>
      </c>
      <c r="O229" s="48"/>
      <c r="P229" s="49" t="s">
        <v>63</v>
      </c>
      <c r="Q229" s="50" t="s">
        <v>64</v>
      </c>
      <c r="R229" s="52" t="s">
        <v>69</v>
      </c>
      <c r="S229" s="31" t="s">
        <v>66</v>
      </c>
      <c r="T229" s="50"/>
      <c r="U229" s="50" t="s">
        <v>67</v>
      </c>
      <c r="V229" s="48"/>
      <c r="W229" s="50"/>
      <c r="X229" s="48"/>
      <c r="Y229" s="48"/>
      <c r="Z229" s="48"/>
      <c r="EE229" s="4"/>
      <c r="FA229" s="1"/>
      <c r="GF229" s="1"/>
      <c r="GG229" s="1"/>
      <c r="GH229" s="1"/>
    </row>
    <row r="230" spans="1:190" ht="12.75">
      <c r="A230" s="46">
        <v>1</v>
      </c>
      <c r="B230" s="46" t="s">
        <v>76</v>
      </c>
      <c r="C230" s="49"/>
      <c r="D230" s="53"/>
      <c r="E230" s="53" t="e">
        <f aca="true" t="shared" si="115" ref="E230:E257">(D230*100)/F230</f>
        <v>#DIV/0!</v>
      </c>
      <c r="F230" s="110"/>
      <c r="G230" s="111" t="e">
        <f aca="true" t="shared" si="116" ref="G230:G257">SUM(F230/C230)*100</f>
        <v>#DIV/0!</v>
      </c>
      <c r="H230" s="112"/>
      <c r="I230" s="57" t="e">
        <f aca="true" t="shared" si="117" ref="I230:I257">SUM(H230/F230)*100</f>
        <v>#DIV/0!</v>
      </c>
      <c r="J230" s="56"/>
      <c r="K230" s="57" t="e">
        <f aca="true" t="shared" si="118" ref="K230:K257">SUM(J230/F230)*100</f>
        <v>#DIV/0!</v>
      </c>
      <c r="L230" s="56"/>
      <c r="M230" s="57" t="e">
        <f aca="true" t="shared" si="119" ref="M230:M257">SUM(L230/F230)*100</f>
        <v>#DIV/0!</v>
      </c>
      <c r="N230" s="56"/>
      <c r="O230" s="57" t="e">
        <f aca="true" t="shared" si="120" ref="O230:O257">SUM(N230/F230)*100</f>
        <v>#DIV/0!</v>
      </c>
      <c r="P230" s="54"/>
      <c r="Q230" s="54"/>
      <c r="R230" s="56"/>
      <c r="S230" s="56"/>
      <c r="T230" s="57" t="e">
        <f aca="true" t="shared" si="121" ref="T230:T257">SUM(S230/F230)*100</f>
        <v>#DIV/0!</v>
      </c>
      <c r="U230" s="56"/>
      <c r="V230" s="57" t="e">
        <f aca="true" t="shared" si="122" ref="V230:V257">SUM(U230/F230)*100</f>
        <v>#DIV/0!</v>
      </c>
      <c r="W230" s="56"/>
      <c r="X230" s="55" t="e">
        <f aca="true" t="shared" si="123" ref="X230:X257">SUM(W230/F230)*100</f>
        <v>#DIV/0!</v>
      </c>
      <c r="Y230" s="54"/>
      <c r="Z230" s="52"/>
      <c r="AA230" s="144">
        <f>SUM((W230,H230))</f>
        <v>0</v>
      </c>
      <c r="EE230" s="4"/>
      <c r="FA230" s="1"/>
      <c r="GF230" s="1"/>
      <c r="GG230" s="1"/>
      <c r="GH230" s="1"/>
    </row>
    <row r="231" spans="1:190" ht="12.75">
      <c r="A231" s="53">
        <v>2</v>
      </c>
      <c r="B231" s="53" t="s">
        <v>77</v>
      </c>
      <c r="C231" s="43"/>
      <c r="D231" s="53"/>
      <c r="E231" s="53" t="e">
        <f t="shared" si="115"/>
        <v>#DIV/0!</v>
      </c>
      <c r="F231" s="112"/>
      <c r="G231" s="111" t="e">
        <f t="shared" si="116"/>
        <v>#DIV/0!</v>
      </c>
      <c r="H231" s="112"/>
      <c r="I231" s="57" t="e">
        <f t="shared" si="117"/>
        <v>#DIV/0!</v>
      </c>
      <c r="J231" s="54"/>
      <c r="K231" s="57" t="e">
        <f t="shared" si="118"/>
        <v>#DIV/0!</v>
      </c>
      <c r="L231" s="54"/>
      <c r="M231" s="57" t="e">
        <f t="shared" si="119"/>
        <v>#DIV/0!</v>
      </c>
      <c r="N231" s="54"/>
      <c r="O231" s="57" t="e">
        <f t="shared" si="120"/>
        <v>#DIV/0!</v>
      </c>
      <c r="P231" s="54"/>
      <c r="Q231" s="54"/>
      <c r="R231" s="54"/>
      <c r="S231" s="54"/>
      <c r="T231" s="57" t="e">
        <f t="shared" si="121"/>
        <v>#DIV/0!</v>
      </c>
      <c r="U231" s="54"/>
      <c r="V231" s="57" t="e">
        <f t="shared" si="122"/>
        <v>#DIV/0!</v>
      </c>
      <c r="W231" s="54"/>
      <c r="X231" s="55" t="e">
        <f t="shared" si="123"/>
        <v>#DIV/0!</v>
      </c>
      <c r="Y231" s="54"/>
      <c r="Z231" s="52"/>
      <c r="AA231" s="144">
        <f>SUM((W231,H231))</f>
        <v>0</v>
      </c>
      <c r="EE231" s="4"/>
      <c r="FA231" s="1"/>
      <c r="GF231" s="1"/>
      <c r="GG231" s="1"/>
      <c r="GH231" s="1"/>
    </row>
    <row r="232" spans="1:190" ht="12.75">
      <c r="A232" s="53">
        <v>3</v>
      </c>
      <c r="B232" s="53" t="s">
        <v>78</v>
      </c>
      <c r="C232" s="43"/>
      <c r="D232" s="53"/>
      <c r="E232" s="53" t="e">
        <f t="shared" si="115"/>
        <v>#DIV/0!</v>
      </c>
      <c r="F232" s="112"/>
      <c r="G232" s="111" t="e">
        <f t="shared" si="116"/>
        <v>#DIV/0!</v>
      </c>
      <c r="H232" s="112"/>
      <c r="I232" s="57" t="e">
        <f t="shared" si="117"/>
        <v>#DIV/0!</v>
      </c>
      <c r="J232" s="54"/>
      <c r="K232" s="57" t="e">
        <f t="shared" si="118"/>
        <v>#DIV/0!</v>
      </c>
      <c r="L232" s="54"/>
      <c r="M232" s="57" t="e">
        <f t="shared" si="119"/>
        <v>#DIV/0!</v>
      </c>
      <c r="N232" s="54"/>
      <c r="O232" s="57" t="e">
        <f t="shared" si="120"/>
        <v>#DIV/0!</v>
      </c>
      <c r="P232" s="54"/>
      <c r="Q232" s="54"/>
      <c r="R232" s="54"/>
      <c r="S232" s="54"/>
      <c r="T232" s="57" t="e">
        <f t="shared" si="121"/>
        <v>#DIV/0!</v>
      </c>
      <c r="U232" s="54"/>
      <c r="V232" s="57" t="e">
        <f t="shared" si="122"/>
        <v>#DIV/0!</v>
      </c>
      <c r="W232" s="54"/>
      <c r="X232" s="55" t="e">
        <f t="shared" si="123"/>
        <v>#DIV/0!</v>
      </c>
      <c r="Y232" s="54"/>
      <c r="Z232" s="52"/>
      <c r="AA232" s="144">
        <f>SUM((W232,H232))</f>
        <v>0</v>
      </c>
      <c r="EE232" s="4"/>
      <c r="FA232" s="1"/>
      <c r="GF232" s="1"/>
      <c r="GG232" s="1"/>
      <c r="GH232" s="1"/>
    </row>
    <row r="233" spans="1:190" ht="12.75">
      <c r="A233" s="53">
        <v>4</v>
      </c>
      <c r="B233" s="53" t="s">
        <v>79</v>
      </c>
      <c r="C233" s="43"/>
      <c r="D233" s="53"/>
      <c r="E233" s="53" t="e">
        <f t="shared" si="115"/>
        <v>#DIV/0!</v>
      </c>
      <c r="F233" s="112"/>
      <c r="G233" s="111" t="e">
        <f t="shared" si="116"/>
        <v>#DIV/0!</v>
      </c>
      <c r="H233" s="112"/>
      <c r="I233" s="57" t="e">
        <f t="shared" si="117"/>
        <v>#DIV/0!</v>
      </c>
      <c r="J233" s="54"/>
      <c r="K233" s="57" t="e">
        <f t="shared" si="118"/>
        <v>#DIV/0!</v>
      </c>
      <c r="L233" s="54"/>
      <c r="M233" s="57" t="e">
        <f t="shared" si="119"/>
        <v>#DIV/0!</v>
      </c>
      <c r="N233" s="54"/>
      <c r="O233" s="57" t="e">
        <f t="shared" si="120"/>
        <v>#DIV/0!</v>
      </c>
      <c r="P233" s="54"/>
      <c r="Q233" s="54"/>
      <c r="R233" s="54"/>
      <c r="S233" s="54"/>
      <c r="T233" s="57" t="e">
        <f t="shared" si="121"/>
        <v>#DIV/0!</v>
      </c>
      <c r="U233" s="54"/>
      <c r="V233" s="57" t="e">
        <f t="shared" si="122"/>
        <v>#DIV/0!</v>
      </c>
      <c r="W233" s="54"/>
      <c r="X233" s="55" t="e">
        <f t="shared" si="123"/>
        <v>#DIV/0!</v>
      </c>
      <c r="Y233" s="54"/>
      <c r="Z233" s="52"/>
      <c r="AA233" s="144">
        <f>SUM((W233,H233))</f>
        <v>0</v>
      </c>
      <c r="EE233" s="4"/>
      <c r="FA233" s="1"/>
      <c r="GF233" s="1"/>
      <c r="GG233" s="1"/>
      <c r="GH233" s="1"/>
    </row>
    <row r="234" spans="1:190" ht="12.75">
      <c r="A234" s="53">
        <v>5</v>
      </c>
      <c r="B234" s="53" t="s">
        <v>80</v>
      </c>
      <c r="C234" s="43"/>
      <c r="D234" s="53"/>
      <c r="E234" s="53" t="e">
        <f t="shared" si="115"/>
        <v>#DIV/0!</v>
      </c>
      <c r="F234" s="112"/>
      <c r="G234" s="111" t="e">
        <f t="shared" si="116"/>
        <v>#DIV/0!</v>
      </c>
      <c r="H234" s="112"/>
      <c r="I234" s="57" t="e">
        <f t="shared" si="117"/>
        <v>#DIV/0!</v>
      </c>
      <c r="J234" s="54"/>
      <c r="K234" s="57" t="e">
        <f t="shared" si="118"/>
        <v>#DIV/0!</v>
      </c>
      <c r="L234" s="54"/>
      <c r="M234" s="57" t="e">
        <f t="shared" si="119"/>
        <v>#DIV/0!</v>
      </c>
      <c r="N234" s="54"/>
      <c r="O234" s="57" t="e">
        <f t="shared" si="120"/>
        <v>#DIV/0!</v>
      </c>
      <c r="P234" s="54"/>
      <c r="Q234" s="54"/>
      <c r="R234" s="54"/>
      <c r="S234" s="54"/>
      <c r="T234" s="57" t="e">
        <f t="shared" si="121"/>
        <v>#DIV/0!</v>
      </c>
      <c r="U234" s="54"/>
      <c r="V234" s="57" t="e">
        <f t="shared" si="122"/>
        <v>#DIV/0!</v>
      </c>
      <c r="W234" s="54"/>
      <c r="X234" s="55" t="e">
        <f t="shared" si="123"/>
        <v>#DIV/0!</v>
      </c>
      <c r="Y234" s="54"/>
      <c r="Z234" s="52"/>
      <c r="AA234" s="144">
        <f>SUM((W234,H234))</f>
        <v>0</v>
      </c>
      <c r="EE234" s="4"/>
      <c r="FA234" s="1"/>
      <c r="GF234" s="1"/>
      <c r="GG234" s="1"/>
      <c r="GH234" s="1"/>
    </row>
    <row r="235" spans="1:190" ht="12.75">
      <c r="A235" s="53">
        <v>6</v>
      </c>
      <c r="B235" s="53" t="s">
        <v>81</v>
      </c>
      <c r="C235" s="43"/>
      <c r="D235" s="53"/>
      <c r="E235" s="53" t="e">
        <f t="shared" si="115"/>
        <v>#DIV/0!</v>
      </c>
      <c r="F235" s="112"/>
      <c r="G235" s="111" t="e">
        <f t="shared" si="116"/>
        <v>#DIV/0!</v>
      </c>
      <c r="H235" s="112"/>
      <c r="I235" s="57" t="e">
        <f t="shared" si="117"/>
        <v>#DIV/0!</v>
      </c>
      <c r="J235" s="54"/>
      <c r="K235" s="57" t="e">
        <f t="shared" si="118"/>
        <v>#DIV/0!</v>
      </c>
      <c r="L235" s="54"/>
      <c r="M235" s="57" t="e">
        <f t="shared" si="119"/>
        <v>#DIV/0!</v>
      </c>
      <c r="N235" s="54"/>
      <c r="O235" s="57" t="e">
        <f t="shared" si="120"/>
        <v>#DIV/0!</v>
      </c>
      <c r="P235" s="54"/>
      <c r="Q235" s="54"/>
      <c r="R235" s="54"/>
      <c r="S235" s="54"/>
      <c r="T235" s="57" t="e">
        <f t="shared" si="121"/>
        <v>#DIV/0!</v>
      </c>
      <c r="U235" s="54"/>
      <c r="V235" s="57" t="e">
        <f t="shared" si="122"/>
        <v>#DIV/0!</v>
      </c>
      <c r="W235" s="54"/>
      <c r="X235" s="55" t="e">
        <f t="shared" si="123"/>
        <v>#DIV/0!</v>
      </c>
      <c r="Y235" s="54"/>
      <c r="Z235" s="52"/>
      <c r="AA235" s="144">
        <f>SUM((W235,H235))</f>
        <v>0</v>
      </c>
      <c r="EE235" s="4"/>
      <c r="FA235" s="1"/>
      <c r="GF235" s="1"/>
      <c r="GG235" s="1"/>
      <c r="GH235" s="1"/>
    </row>
    <row r="236" spans="1:190" ht="12.75">
      <c r="A236" s="53">
        <v>7</v>
      </c>
      <c r="B236" s="53" t="s">
        <v>82</v>
      </c>
      <c r="C236" s="43"/>
      <c r="D236" s="53">
        <v>0</v>
      </c>
      <c r="E236" s="53">
        <f t="shared" si="115"/>
        <v>0</v>
      </c>
      <c r="F236" s="112">
        <v>21</v>
      </c>
      <c r="G236" s="111" t="e">
        <f t="shared" si="116"/>
        <v>#DIV/0!</v>
      </c>
      <c r="H236" s="112">
        <v>18</v>
      </c>
      <c r="I236" s="57">
        <f t="shared" si="117"/>
        <v>85.71428571428571</v>
      </c>
      <c r="J236" s="54">
        <v>18</v>
      </c>
      <c r="K236" s="57">
        <f t="shared" si="118"/>
        <v>85.71428571428571</v>
      </c>
      <c r="L236" s="54">
        <v>18</v>
      </c>
      <c r="M236" s="57">
        <f t="shared" si="119"/>
        <v>85.71428571428571</v>
      </c>
      <c r="N236" s="54">
        <v>18</v>
      </c>
      <c r="O236" s="57">
        <f t="shared" si="120"/>
        <v>85.71428571428571</v>
      </c>
      <c r="P236" s="54"/>
      <c r="Q236" s="54">
        <v>18</v>
      </c>
      <c r="R236" s="54"/>
      <c r="S236" s="54"/>
      <c r="T236" s="57">
        <f t="shared" si="121"/>
        <v>0</v>
      </c>
      <c r="U236" s="54"/>
      <c r="V236" s="57">
        <f t="shared" si="122"/>
        <v>0</v>
      </c>
      <c r="W236" s="54">
        <v>3</v>
      </c>
      <c r="X236" s="55">
        <f t="shared" si="123"/>
        <v>14.285714285714285</v>
      </c>
      <c r="Y236" s="54">
        <v>0</v>
      </c>
      <c r="Z236" s="52">
        <v>0</v>
      </c>
      <c r="AA236" s="144">
        <f>SUM((W236,H236))</f>
        <v>21</v>
      </c>
      <c r="EE236" s="4"/>
      <c r="FA236" s="1"/>
      <c r="GF236" s="1"/>
      <c r="GG236" s="1"/>
      <c r="GH236" s="1"/>
    </row>
    <row r="237" spans="1:190" ht="12.75">
      <c r="A237" s="53">
        <v>8</v>
      </c>
      <c r="B237" s="53" t="s">
        <v>83</v>
      </c>
      <c r="C237" s="43"/>
      <c r="D237" s="53"/>
      <c r="E237" s="53" t="e">
        <f t="shared" si="115"/>
        <v>#DIV/0!</v>
      </c>
      <c r="F237" s="112"/>
      <c r="G237" s="111" t="e">
        <f t="shared" si="116"/>
        <v>#DIV/0!</v>
      </c>
      <c r="H237" s="112"/>
      <c r="I237" s="57" t="e">
        <f t="shared" si="117"/>
        <v>#DIV/0!</v>
      </c>
      <c r="J237" s="54"/>
      <c r="K237" s="57" t="e">
        <f t="shared" si="118"/>
        <v>#DIV/0!</v>
      </c>
      <c r="L237" s="54"/>
      <c r="M237" s="57" t="e">
        <f t="shared" si="119"/>
        <v>#DIV/0!</v>
      </c>
      <c r="N237" s="54"/>
      <c r="O237" s="57" t="e">
        <f t="shared" si="120"/>
        <v>#DIV/0!</v>
      </c>
      <c r="P237" s="54"/>
      <c r="Q237" s="54"/>
      <c r="R237" s="54"/>
      <c r="S237" s="54"/>
      <c r="T237" s="57" t="e">
        <f t="shared" si="121"/>
        <v>#DIV/0!</v>
      </c>
      <c r="U237" s="54"/>
      <c r="V237" s="57" t="e">
        <f t="shared" si="122"/>
        <v>#DIV/0!</v>
      </c>
      <c r="W237" s="54"/>
      <c r="X237" s="55" t="e">
        <f t="shared" si="123"/>
        <v>#DIV/0!</v>
      </c>
      <c r="Y237" s="54"/>
      <c r="Z237" s="52"/>
      <c r="AA237" s="144">
        <f>SUM((W237,H237))</f>
        <v>0</v>
      </c>
      <c r="EE237" s="4"/>
      <c r="FA237" s="1"/>
      <c r="GF237" s="1"/>
      <c r="GG237" s="1"/>
      <c r="GH237" s="1"/>
    </row>
    <row r="238" spans="1:190" ht="12.75">
      <c r="A238" s="53">
        <v>9</v>
      </c>
      <c r="B238" s="53" t="s">
        <v>84</v>
      </c>
      <c r="C238" s="43"/>
      <c r="D238" s="53"/>
      <c r="E238" s="53" t="e">
        <f t="shared" si="115"/>
        <v>#DIV/0!</v>
      </c>
      <c r="F238" s="112"/>
      <c r="G238" s="111" t="e">
        <f t="shared" si="116"/>
        <v>#DIV/0!</v>
      </c>
      <c r="H238" s="112"/>
      <c r="I238" s="57" t="e">
        <f t="shared" si="117"/>
        <v>#DIV/0!</v>
      </c>
      <c r="J238" s="54"/>
      <c r="K238" s="57" t="e">
        <f t="shared" si="118"/>
        <v>#DIV/0!</v>
      </c>
      <c r="L238" s="54"/>
      <c r="M238" s="57" t="e">
        <f t="shared" si="119"/>
        <v>#DIV/0!</v>
      </c>
      <c r="N238" s="54"/>
      <c r="O238" s="57" t="e">
        <f t="shared" si="120"/>
        <v>#DIV/0!</v>
      </c>
      <c r="P238" s="54"/>
      <c r="Q238" s="54"/>
      <c r="R238" s="54"/>
      <c r="S238" s="54"/>
      <c r="T238" s="57" t="e">
        <f t="shared" si="121"/>
        <v>#DIV/0!</v>
      </c>
      <c r="U238" s="54"/>
      <c r="V238" s="57" t="e">
        <f t="shared" si="122"/>
        <v>#DIV/0!</v>
      </c>
      <c r="W238" s="54"/>
      <c r="X238" s="55" t="e">
        <f t="shared" si="123"/>
        <v>#DIV/0!</v>
      </c>
      <c r="Y238" s="54"/>
      <c r="Z238" s="52"/>
      <c r="AA238" s="144">
        <f>SUM((W238,H238))</f>
        <v>0</v>
      </c>
      <c r="EE238" s="4"/>
      <c r="FA238" s="1"/>
      <c r="GF238" s="1"/>
      <c r="GG238" s="1"/>
      <c r="GH238" s="1"/>
    </row>
    <row r="239" spans="1:190" ht="12.75">
      <c r="A239" s="53">
        <v>10</v>
      </c>
      <c r="B239" s="53" t="s">
        <v>85</v>
      </c>
      <c r="C239" s="43"/>
      <c r="D239" s="53"/>
      <c r="E239" s="53" t="e">
        <f t="shared" si="115"/>
        <v>#DIV/0!</v>
      </c>
      <c r="F239" s="112"/>
      <c r="G239" s="111" t="e">
        <f t="shared" si="116"/>
        <v>#DIV/0!</v>
      </c>
      <c r="H239" s="112"/>
      <c r="I239" s="57" t="e">
        <f t="shared" si="117"/>
        <v>#DIV/0!</v>
      </c>
      <c r="J239" s="54"/>
      <c r="K239" s="57" t="e">
        <f t="shared" si="118"/>
        <v>#DIV/0!</v>
      </c>
      <c r="L239" s="54"/>
      <c r="M239" s="57" t="e">
        <f t="shared" si="119"/>
        <v>#DIV/0!</v>
      </c>
      <c r="N239" s="54"/>
      <c r="O239" s="57" t="e">
        <f t="shared" si="120"/>
        <v>#DIV/0!</v>
      </c>
      <c r="P239" s="54"/>
      <c r="Q239" s="54"/>
      <c r="R239" s="54"/>
      <c r="S239" s="54"/>
      <c r="T239" s="57" t="e">
        <f t="shared" si="121"/>
        <v>#DIV/0!</v>
      </c>
      <c r="U239" s="54"/>
      <c r="V239" s="57" t="e">
        <f t="shared" si="122"/>
        <v>#DIV/0!</v>
      </c>
      <c r="W239" s="54"/>
      <c r="X239" s="55" t="e">
        <f t="shared" si="123"/>
        <v>#DIV/0!</v>
      </c>
      <c r="Y239" s="54"/>
      <c r="Z239" s="52"/>
      <c r="AA239" s="144">
        <f>SUM((W239,H239))</f>
        <v>0</v>
      </c>
      <c r="EE239" s="4"/>
      <c r="FA239" s="1"/>
      <c r="GF239" s="1"/>
      <c r="GG239" s="1"/>
      <c r="GH239" s="1"/>
    </row>
    <row r="240" spans="1:190" ht="12.75">
      <c r="A240" s="53">
        <v>11</v>
      </c>
      <c r="B240" s="53" t="s">
        <v>86</v>
      </c>
      <c r="C240" s="43"/>
      <c r="D240" s="53"/>
      <c r="E240" s="53" t="e">
        <f t="shared" si="115"/>
        <v>#DIV/0!</v>
      </c>
      <c r="F240" s="112"/>
      <c r="G240" s="111" t="e">
        <f t="shared" si="116"/>
        <v>#DIV/0!</v>
      </c>
      <c r="H240" s="112"/>
      <c r="I240" s="57" t="e">
        <f t="shared" si="117"/>
        <v>#DIV/0!</v>
      </c>
      <c r="J240" s="54"/>
      <c r="K240" s="57" t="e">
        <f t="shared" si="118"/>
        <v>#DIV/0!</v>
      </c>
      <c r="L240" s="54"/>
      <c r="M240" s="57" t="e">
        <f t="shared" si="119"/>
        <v>#DIV/0!</v>
      </c>
      <c r="N240" s="54"/>
      <c r="O240" s="57" t="e">
        <f t="shared" si="120"/>
        <v>#DIV/0!</v>
      </c>
      <c r="P240" s="54"/>
      <c r="Q240" s="54"/>
      <c r="R240" s="54"/>
      <c r="S240" s="54"/>
      <c r="T240" s="57" t="e">
        <f t="shared" si="121"/>
        <v>#DIV/0!</v>
      </c>
      <c r="U240" s="54"/>
      <c r="V240" s="57" t="e">
        <f t="shared" si="122"/>
        <v>#DIV/0!</v>
      </c>
      <c r="W240" s="54"/>
      <c r="X240" s="55" t="e">
        <f t="shared" si="123"/>
        <v>#DIV/0!</v>
      </c>
      <c r="Y240" s="54"/>
      <c r="Z240" s="52"/>
      <c r="AA240" s="144">
        <f>SUM((W240,H240))</f>
        <v>0</v>
      </c>
      <c r="EE240" s="4"/>
      <c r="FA240" s="1"/>
      <c r="GF240" s="1"/>
      <c r="GG240" s="1"/>
      <c r="GH240" s="1"/>
    </row>
    <row r="241" spans="1:190" ht="12.75">
      <c r="A241" s="53">
        <v>12</v>
      </c>
      <c r="B241" s="53" t="s">
        <v>87</v>
      </c>
      <c r="C241" s="43"/>
      <c r="D241" s="53"/>
      <c r="E241" s="53" t="e">
        <f t="shared" si="115"/>
        <v>#DIV/0!</v>
      </c>
      <c r="F241" s="112"/>
      <c r="G241" s="111" t="e">
        <f t="shared" si="116"/>
        <v>#DIV/0!</v>
      </c>
      <c r="H241" s="112"/>
      <c r="I241" s="57" t="e">
        <f t="shared" si="117"/>
        <v>#DIV/0!</v>
      </c>
      <c r="J241" s="54"/>
      <c r="K241" s="57" t="e">
        <f t="shared" si="118"/>
        <v>#DIV/0!</v>
      </c>
      <c r="L241" s="54"/>
      <c r="M241" s="57" t="e">
        <f t="shared" si="119"/>
        <v>#DIV/0!</v>
      </c>
      <c r="N241" s="54"/>
      <c r="O241" s="57" t="e">
        <f t="shared" si="120"/>
        <v>#DIV/0!</v>
      </c>
      <c r="P241" s="54"/>
      <c r="Q241" s="54"/>
      <c r="R241" s="54"/>
      <c r="S241" s="54"/>
      <c r="T241" s="57" t="e">
        <f t="shared" si="121"/>
        <v>#DIV/0!</v>
      </c>
      <c r="U241" s="54"/>
      <c r="V241" s="57" t="e">
        <f t="shared" si="122"/>
        <v>#DIV/0!</v>
      </c>
      <c r="W241" s="54"/>
      <c r="X241" s="55" t="e">
        <f t="shared" si="123"/>
        <v>#DIV/0!</v>
      </c>
      <c r="Y241" s="54"/>
      <c r="Z241" s="52"/>
      <c r="AA241" s="144">
        <f>SUM((W241,H241))</f>
        <v>0</v>
      </c>
      <c r="EE241" s="4"/>
      <c r="FA241" s="1"/>
      <c r="GF241" s="1"/>
      <c r="GG241" s="1"/>
      <c r="GH241" s="1"/>
    </row>
    <row r="242" spans="1:190" ht="12.75">
      <c r="A242" s="53">
        <v>13</v>
      </c>
      <c r="B242" s="53" t="s">
        <v>88</v>
      </c>
      <c r="C242" s="43"/>
      <c r="D242" s="53"/>
      <c r="E242" s="53" t="e">
        <f t="shared" si="115"/>
        <v>#DIV/0!</v>
      </c>
      <c r="F242" s="112"/>
      <c r="G242" s="111" t="e">
        <f t="shared" si="116"/>
        <v>#DIV/0!</v>
      </c>
      <c r="H242" s="112"/>
      <c r="I242" s="57" t="e">
        <f t="shared" si="117"/>
        <v>#DIV/0!</v>
      </c>
      <c r="J242" s="54"/>
      <c r="K242" s="57" t="e">
        <f t="shared" si="118"/>
        <v>#DIV/0!</v>
      </c>
      <c r="L242" s="54"/>
      <c r="M242" s="57" t="e">
        <f t="shared" si="119"/>
        <v>#DIV/0!</v>
      </c>
      <c r="N242" s="54"/>
      <c r="O242" s="57" t="e">
        <f t="shared" si="120"/>
        <v>#DIV/0!</v>
      </c>
      <c r="P242" s="54"/>
      <c r="Q242" s="54"/>
      <c r="R242" s="54"/>
      <c r="S242" s="54"/>
      <c r="T242" s="57" t="e">
        <f t="shared" si="121"/>
        <v>#DIV/0!</v>
      </c>
      <c r="U242" s="54"/>
      <c r="V242" s="57" t="e">
        <f t="shared" si="122"/>
        <v>#DIV/0!</v>
      </c>
      <c r="W242" s="54"/>
      <c r="X242" s="55" t="e">
        <f t="shared" si="123"/>
        <v>#DIV/0!</v>
      </c>
      <c r="Y242" s="54"/>
      <c r="Z242" s="52"/>
      <c r="AA242" s="144">
        <f>SUM((W242,H242))</f>
        <v>0</v>
      </c>
      <c r="EE242" s="4"/>
      <c r="FA242" s="1"/>
      <c r="GF242" s="1"/>
      <c r="GG242" s="1"/>
      <c r="GH242" s="1"/>
    </row>
    <row r="243" spans="1:190" ht="12.75">
      <c r="A243" s="53">
        <v>14</v>
      </c>
      <c r="B243" s="53" t="s">
        <v>89</v>
      </c>
      <c r="C243" s="43"/>
      <c r="D243" s="53"/>
      <c r="E243" s="53" t="e">
        <f t="shared" si="115"/>
        <v>#DIV/0!</v>
      </c>
      <c r="F243" s="112"/>
      <c r="G243" s="111" t="e">
        <f t="shared" si="116"/>
        <v>#DIV/0!</v>
      </c>
      <c r="H243" s="112"/>
      <c r="I243" s="57" t="e">
        <f t="shared" si="117"/>
        <v>#DIV/0!</v>
      </c>
      <c r="J243" s="54"/>
      <c r="K243" s="57" t="e">
        <f t="shared" si="118"/>
        <v>#DIV/0!</v>
      </c>
      <c r="L243" s="54"/>
      <c r="M243" s="57" t="e">
        <f t="shared" si="119"/>
        <v>#DIV/0!</v>
      </c>
      <c r="N243" s="54"/>
      <c r="O243" s="57" t="e">
        <f t="shared" si="120"/>
        <v>#DIV/0!</v>
      </c>
      <c r="P243" s="54"/>
      <c r="Q243" s="54"/>
      <c r="R243" s="54"/>
      <c r="S243" s="54"/>
      <c r="T243" s="57" t="e">
        <f t="shared" si="121"/>
        <v>#DIV/0!</v>
      </c>
      <c r="U243" s="54"/>
      <c r="V243" s="57" t="e">
        <f t="shared" si="122"/>
        <v>#DIV/0!</v>
      </c>
      <c r="W243" s="54"/>
      <c r="X243" s="55" t="e">
        <f t="shared" si="123"/>
        <v>#DIV/0!</v>
      </c>
      <c r="Y243" s="54"/>
      <c r="Z243" s="52"/>
      <c r="AA243" s="144">
        <f>SUM((W243,H243))</f>
        <v>0</v>
      </c>
      <c r="EE243" s="4"/>
      <c r="FA243" s="1"/>
      <c r="GF243" s="1"/>
      <c r="GG243" s="1"/>
      <c r="GH243" s="1"/>
    </row>
    <row r="244" spans="1:190" ht="12.75">
      <c r="A244" s="53">
        <v>15</v>
      </c>
      <c r="B244" s="53" t="s">
        <v>90</v>
      </c>
      <c r="C244" s="43"/>
      <c r="D244" s="53"/>
      <c r="E244" s="53" t="e">
        <f t="shared" si="115"/>
        <v>#DIV/0!</v>
      </c>
      <c r="F244" s="112"/>
      <c r="G244" s="111" t="e">
        <f t="shared" si="116"/>
        <v>#DIV/0!</v>
      </c>
      <c r="H244" s="112"/>
      <c r="I244" s="57" t="e">
        <f t="shared" si="117"/>
        <v>#DIV/0!</v>
      </c>
      <c r="J244" s="54"/>
      <c r="K244" s="57" t="e">
        <f t="shared" si="118"/>
        <v>#DIV/0!</v>
      </c>
      <c r="L244" s="54"/>
      <c r="M244" s="57" t="e">
        <f t="shared" si="119"/>
        <v>#DIV/0!</v>
      </c>
      <c r="N244" s="54"/>
      <c r="O244" s="57" t="e">
        <f t="shared" si="120"/>
        <v>#DIV/0!</v>
      </c>
      <c r="P244" s="54"/>
      <c r="Q244" s="54"/>
      <c r="R244" s="54"/>
      <c r="S244" s="54"/>
      <c r="T244" s="57" t="e">
        <f t="shared" si="121"/>
        <v>#DIV/0!</v>
      </c>
      <c r="U244" s="54"/>
      <c r="V244" s="57" t="e">
        <f t="shared" si="122"/>
        <v>#DIV/0!</v>
      </c>
      <c r="W244" s="54"/>
      <c r="X244" s="55" t="e">
        <f t="shared" si="123"/>
        <v>#DIV/0!</v>
      </c>
      <c r="Y244" s="54"/>
      <c r="Z244" s="52"/>
      <c r="AA244" s="144">
        <f>SUM((W244,H244))</f>
        <v>0</v>
      </c>
      <c r="EE244" s="4"/>
      <c r="FA244" s="1"/>
      <c r="GF244" s="1"/>
      <c r="GG244" s="1"/>
      <c r="GH244" s="1"/>
    </row>
    <row r="245" spans="1:190" ht="12.75">
      <c r="A245" s="53">
        <v>16</v>
      </c>
      <c r="B245" s="53" t="s">
        <v>91</v>
      </c>
      <c r="C245" s="43"/>
      <c r="D245" s="53"/>
      <c r="E245" s="53" t="e">
        <f t="shared" si="115"/>
        <v>#DIV/0!</v>
      </c>
      <c r="F245" s="112"/>
      <c r="G245" s="111" t="e">
        <f t="shared" si="116"/>
        <v>#DIV/0!</v>
      </c>
      <c r="H245" s="112"/>
      <c r="I245" s="57" t="e">
        <f t="shared" si="117"/>
        <v>#DIV/0!</v>
      </c>
      <c r="J245" s="54"/>
      <c r="K245" s="57" t="e">
        <f t="shared" si="118"/>
        <v>#DIV/0!</v>
      </c>
      <c r="L245" s="54"/>
      <c r="M245" s="57" t="e">
        <f t="shared" si="119"/>
        <v>#DIV/0!</v>
      </c>
      <c r="N245" s="54"/>
      <c r="O245" s="57" t="e">
        <f t="shared" si="120"/>
        <v>#DIV/0!</v>
      </c>
      <c r="P245" s="54"/>
      <c r="Q245" s="54"/>
      <c r="R245" s="54"/>
      <c r="S245" s="54"/>
      <c r="T245" s="57" t="e">
        <f t="shared" si="121"/>
        <v>#DIV/0!</v>
      </c>
      <c r="U245" s="54"/>
      <c r="V245" s="57" t="e">
        <f t="shared" si="122"/>
        <v>#DIV/0!</v>
      </c>
      <c r="W245" s="54"/>
      <c r="X245" s="55" t="e">
        <f t="shared" si="123"/>
        <v>#DIV/0!</v>
      </c>
      <c r="Y245" s="54"/>
      <c r="Z245" s="52"/>
      <c r="AA245" s="144">
        <f>SUM((W245,H245))</f>
        <v>0</v>
      </c>
      <c r="EE245" s="4"/>
      <c r="FA245" s="1"/>
      <c r="GF245" s="1"/>
      <c r="GG245" s="1"/>
      <c r="GH245" s="1"/>
    </row>
    <row r="246" spans="1:190" ht="12.75">
      <c r="A246" s="53">
        <v>17</v>
      </c>
      <c r="B246" s="53" t="s">
        <v>92</v>
      </c>
      <c r="C246" s="43"/>
      <c r="D246" s="53"/>
      <c r="E246" s="53" t="e">
        <f t="shared" si="115"/>
        <v>#DIV/0!</v>
      </c>
      <c r="F246" s="112"/>
      <c r="G246" s="111" t="e">
        <f t="shared" si="116"/>
        <v>#DIV/0!</v>
      </c>
      <c r="H246" s="112"/>
      <c r="I246" s="57" t="e">
        <f t="shared" si="117"/>
        <v>#DIV/0!</v>
      </c>
      <c r="J246" s="54"/>
      <c r="K246" s="57" t="e">
        <f t="shared" si="118"/>
        <v>#DIV/0!</v>
      </c>
      <c r="L246" s="54"/>
      <c r="M246" s="57" t="e">
        <f t="shared" si="119"/>
        <v>#DIV/0!</v>
      </c>
      <c r="N246" s="54"/>
      <c r="O246" s="57" t="e">
        <f t="shared" si="120"/>
        <v>#DIV/0!</v>
      </c>
      <c r="P246" s="54"/>
      <c r="Q246" s="54"/>
      <c r="R246" s="54"/>
      <c r="S246" s="54"/>
      <c r="T246" s="57" t="e">
        <f t="shared" si="121"/>
        <v>#DIV/0!</v>
      </c>
      <c r="U246" s="54"/>
      <c r="V246" s="57" t="e">
        <f t="shared" si="122"/>
        <v>#DIV/0!</v>
      </c>
      <c r="W246" s="54"/>
      <c r="X246" s="55" t="e">
        <f t="shared" si="123"/>
        <v>#DIV/0!</v>
      </c>
      <c r="Y246" s="54"/>
      <c r="Z246" s="52"/>
      <c r="AA246" s="144">
        <f>SUM((W246,H246))</f>
        <v>0</v>
      </c>
      <c r="EE246" s="4"/>
      <c r="FA246" s="1"/>
      <c r="GF246" s="1"/>
      <c r="GG246" s="1"/>
      <c r="GH246" s="1"/>
    </row>
    <row r="247" spans="1:190" ht="12.75">
      <c r="A247" s="53">
        <v>18</v>
      </c>
      <c r="B247" s="53" t="s">
        <v>93</v>
      </c>
      <c r="C247" s="43"/>
      <c r="D247" s="53"/>
      <c r="E247" s="53" t="e">
        <f t="shared" si="115"/>
        <v>#DIV/0!</v>
      </c>
      <c r="F247" s="112"/>
      <c r="G247" s="111" t="e">
        <f t="shared" si="116"/>
        <v>#DIV/0!</v>
      </c>
      <c r="H247" s="112"/>
      <c r="I247" s="57" t="e">
        <f t="shared" si="117"/>
        <v>#DIV/0!</v>
      </c>
      <c r="J247" s="54"/>
      <c r="K247" s="57" t="e">
        <f t="shared" si="118"/>
        <v>#DIV/0!</v>
      </c>
      <c r="L247" s="54"/>
      <c r="M247" s="57" t="e">
        <f t="shared" si="119"/>
        <v>#DIV/0!</v>
      </c>
      <c r="N247" s="54"/>
      <c r="O247" s="57" t="e">
        <f t="shared" si="120"/>
        <v>#DIV/0!</v>
      </c>
      <c r="P247" s="54"/>
      <c r="Q247" s="54"/>
      <c r="R247" s="54"/>
      <c r="S247" s="54"/>
      <c r="T247" s="57" t="e">
        <f t="shared" si="121"/>
        <v>#DIV/0!</v>
      </c>
      <c r="U247" s="54"/>
      <c r="V247" s="57" t="e">
        <f t="shared" si="122"/>
        <v>#DIV/0!</v>
      </c>
      <c r="W247" s="54"/>
      <c r="X247" s="55" t="e">
        <f t="shared" si="123"/>
        <v>#DIV/0!</v>
      </c>
      <c r="Y247" s="54"/>
      <c r="Z247" s="52"/>
      <c r="AA247" s="144">
        <f>SUM((W247,H247))</f>
        <v>0</v>
      </c>
      <c r="EE247" s="4"/>
      <c r="FA247" s="1"/>
      <c r="GF247" s="1"/>
      <c r="GG247" s="1"/>
      <c r="GH247" s="1"/>
    </row>
    <row r="248" spans="1:190" ht="12.75">
      <c r="A248" s="53">
        <v>19</v>
      </c>
      <c r="B248" s="53" t="s">
        <v>94</v>
      </c>
      <c r="C248" s="43"/>
      <c r="D248" s="53"/>
      <c r="E248" s="53" t="e">
        <f t="shared" si="115"/>
        <v>#DIV/0!</v>
      </c>
      <c r="F248" s="112"/>
      <c r="G248" s="111" t="e">
        <f t="shared" si="116"/>
        <v>#DIV/0!</v>
      </c>
      <c r="H248" s="112"/>
      <c r="I248" s="57" t="e">
        <f t="shared" si="117"/>
        <v>#DIV/0!</v>
      </c>
      <c r="J248" s="54"/>
      <c r="K248" s="57" t="e">
        <f t="shared" si="118"/>
        <v>#DIV/0!</v>
      </c>
      <c r="L248" s="54"/>
      <c r="M248" s="57" t="e">
        <f t="shared" si="119"/>
        <v>#DIV/0!</v>
      </c>
      <c r="N248" s="54"/>
      <c r="O248" s="57" t="e">
        <f t="shared" si="120"/>
        <v>#DIV/0!</v>
      </c>
      <c r="P248" s="54"/>
      <c r="Q248" s="54"/>
      <c r="R248" s="54"/>
      <c r="S248" s="54"/>
      <c r="T248" s="57" t="e">
        <f t="shared" si="121"/>
        <v>#DIV/0!</v>
      </c>
      <c r="U248" s="54"/>
      <c r="V248" s="57" t="e">
        <f t="shared" si="122"/>
        <v>#DIV/0!</v>
      </c>
      <c r="W248" s="54"/>
      <c r="X248" s="55" t="e">
        <f t="shared" si="123"/>
        <v>#DIV/0!</v>
      </c>
      <c r="Y248" s="54"/>
      <c r="Z248" s="52"/>
      <c r="AA248" s="144">
        <f>SUM((W248,H248))</f>
        <v>0</v>
      </c>
      <c r="EE248" s="4"/>
      <c r="FA248" s="1"/>
      <c r="GF248" s="1"/>
      <c r="GG248" s="1"/>
      <c r="GH248" s="1"/>
    </row>
    <row r="249" spans="1:190" ht="12.75">
      <c r="A249" s="53">
        <v>20</v>
      </c>
      <c r="B249" s="53" t="s">
        <v>95</v>
      </c>
      <c r="C249" s="43"/>
      <c r="D249" s="53"/>
      <c r="E249" s="53" t="e">
        <f t="shared" si="115"/>
        <v>#DIV/0!</v>
      </c>
      <c r="F249" s="112"/>
      <c r="G249" s="111" t="e">
        <f t="shared" si="116"/>
        <v>#DIV/0!</v>
      </c>
      <c r="H249" s="112"/>
      <c r="I249" s="57" t="e">
        <f t="shared" si="117"/>
        <v>#DIV/0!</v>
      </c>
      <c r="J249" s="54"/>
      <c r="K249" s="57" t="e">
        <f t="shared" si="118"/>
        <v>#DIV/0!</v>
      </c>
      <c r="L249" s="54"/>
      <c r="M249" s="57" t="e">
        <f t="shared" si="119"/>
        <v>#DIV/0!</v>
      </c>
      <c r="N249" s="54"/>
      <c r="O249" s="57" t="e">
        <f t="shared" si="120"/>
        <v>#DIV/0!</v>
      </c>
      <c r="P249" s="54"/>
      <c r="Q249" s="54"/>
      <c r="R249" s="54"/>
      <c r="S249" s="54"/>
      <c r="T249" s="57" t="e">
        <f t="shared" si="121"/>
        <v>#DIV/0!</v>
      </c>
      <c r="U249" s="54"/>
      <c r="V249" s="57" t="e">
        <f t="shared" si="122"/>
        <v>#DIV/0!</v>
      </c>
      <c r="W249" s="54"/>
      <c r="X249" s="55" t="e">
        <f t="shared" si="123"/>
        <v>#DIV/0!</v>
      </c>
      <c r="Y249" s="54"/>
      <c r="Z249" s="52"/>
      <c r="AA249" s="144">
        <f>SUM((W249,H249))</f>
        <v>0</v>
      </c>
      <c r="EE249" s="4"/>
      <c r="FA249" s="1"/>
      <c r="GF249" s="1"/>
      <c r="GG249" s="1"/>
      <c r="GH249" s="1"/>
    </row>
    <row r="250" spans="1:190" ht="12.75">
      <c r="A250" s="53">
        <v>21</v>
      </c>
      <c r="B250" s="53" t="s">
        <v>96</v>
      </c>
      <c r="C250" s="43"/>
      <c r="D250" s="53"/>
      <c r="E250" s="53" t="e">
        <f t="shared" si="115"/>
        <v>#DIV/0!</v>
      </c>
      <c r="F250" s="112"/>
      <c r="G250" s="111" t="e">
        <f t="shared" si="116"/>
        <v>#DIV/0!</v>
      </c>
      <c r="H250" s="112"/>
      <c r="I250" s="57" t="e">
        <f t="shared" si="117"/>
        <v>#DIV/0!</v>
      </c>
      <c r="J250" s="54"/>
      <c r="K250" s="57" t="e">
        <f t="shared" si="118"/>
        <v>#DIV/0!</v>
      </c>
      <c r="L250" s="54"/>
      <c r="M250" s="57" t="e">
        <f t="shared" si="119"/>
        <v>#DIV/0!</v>
      </c>
      <c r="N250" s="54"/>
      <c r="O250" s="57" t="e">
        <f t="shared" si="120"/>
        <v>#DIV/0!</v>
      </c>
      <c r="P250" s="54"/>
      <c r="Q250" s="54"/>
      <c r="R250" s="54"/>
      <c r="S250" s="54"/>
      <c r="T250" s="57" t="e">
        <f t="shared" si="121"/>
        <v>#DIV/0!</v>
      </c>
      <c r="U250" s="54"/>
      <c r="V250" s="57" t="e">
        <f t="shared" si="122"/>
        <v>#DIV/0!</v>
      </c>
      <c r="W250" s="54"/>
      <c r="X250" s="55" t="e">
        <f t="shared" si="123"/>
        <v>#DIV/0!</v>
      </c>
      <c r="Y250" s="54"/>
      <c r="Z250" s="52"/>
      <c r="AA250" s="144">
        <f>SUM((W250,H250))</f>
        <v>0</v>
      </c>
      <c r="EE250" s="4"/>
      <c r="FA250" s="1"/>
      <c r="GF250" s="1"/>
      <c r="GG250" s="1"/>
      <c r="GH250" s="1"/>
    </row>
    <row r="251" spans="1:190" ht="12.75">
      <c r="A251" s="53">
        <v>22</v>
      </c>
      <c r="B251" s="53" t="s">
        <v>97</v>
      </c>
      <c r="C251" s="43"/>
      <c r="D251" s="53"/>
      <c r="E251" s="53" t="e">
        <f t="shared" si="115"/>
        <v>#DIV/0!</v>
      </c>
      <c r="F251" s="112"/>
      <c r="G251" s="111" t="e">
        <f t="shared" si="116"/>
        <v>#DIV/0!</v>
      </c>
      <c r="H251" s="112"/>
      <c r="I251" s="57" t="e">
        <f t="shared" si="117"/>
        <v>#DIV/0!</v>
      </c>
      <c r="J251" s="54"/>
      <c r="K251" s="57" t="e">
        <f t="shared" si="118"/>
        <v>#DIV/0!</v>
      </c>
      <c r="L251" s="54"/>
      <c r="M251" s="57" t="e">
        <f t="shared" si="119"/>
        <v>#DIV/0!</v>
      </c>
      <c r="N251" s="54"/>
      <c r="O251" s="57" t="e">
        <f t="shared" si="120"/>
        <v>#DIV/0!</v>
      </c>
      <c r="P251" s="54"/>
      <c r="Q251" s="54"/>
      <c r="R251" s="54"/>
      <c r="S251" s="54"/>
      <c r="T251" s="57" t="e">
        <f t="shared" si="121"/>
        <v>#DIV/0!</v>
      </c>
      <c r="U251" s="54"/>
      <c r="V251" s="57" t="e">
        <f t="shared" si="122"/>
        <v>#DIV/0!</v>
      </c>
      <c r="W251" s="54"/>
      <c r="X251" s="55" t="e">
        <f t="shared" si="123"/>
        <v>#DIV/0!</v>
      </c>
      <c r="Y251" s="54"/>
      <c r="Z251" s="52"/>
      <c r="AA251" s="144">
        <f>SUM((W251,H251))</f>
        <v>0</v>
      </c>
      <c r="EE251" s="4"/>
      <c r="FA251" s="1"/>
      <c r="GF251" s="1"/>
      <c r="GG251" s="1"/>
      <c r="GH251" s="1"/>
    </row>
    <row r="252" spans="1:190" ht="12.75">
      <c r="A252" s="53">
        <v>23</v>
      </c>
      <c r="B252" s="53" t="s">
        <v>98</v>
      </c>
      <c r="C252" s="43"/>
      <c r="D252" s="53"/>
      <c r="E252" s="53" t="e">
        <f t="shared" si="115"/>
        <v>#DIV/0!</v>
      </c>
      <c r="F252" s="112"/>
      <c r="G252" s="111" t="e">
        <f t="shared" si="116"/>
        <v>#DIV/0!</v>
      </c>
      <c r="H252" s="112"/>
      <c r="I252" s="57" t="e">
        <f t="shared" si="117"/>
        <v>#DIV/0!</v>
      </c>
      <c r="J252" s="54"/>
      <c r="K252" s="57" t="e">
        <f t="shared" si="118"/>
        <v>#DIV/0!</v>
      </c>
      <c r="L252" s="54"/>
      <c r="M252" s="57" t="e">
        <f t="shared" si="119"/>
        <v>#DIV/0!</v>
      </c>
      <c r="N252" s="54"/>
      <c r="O252" s="57" t="e">
        <f t="shared" si="120"/>
        <v>#DIV/0!</v>
      </c>
      <c r="P252" s="54"/>
      <c r="Q252" s="54"/>
      <c r="R252" s="54"/>
      <c r="S252" s="54"/>
      <c r="T252" s="57" t="e">
        <f t="shared" si="121"/>
        <v>#DIV/0!</v>
      </c>
      <c r="U252" s="54"/>
      <c r="V252" s="57" t="e">
        <f t="shared" si="122"/>
        <v>#DIV/0!</v>
      </c>
      <c r="W252" s="54"/>
      <c r="X252" s="55" t="e">
        <f t="shared" si="123"/>
        <v>#DIV/0!</v>
      </c>
      <c r="Y252" s="54"/>
      <c r="Z252" s="52"/>
      <c r="AA252" s="144">
        <f>SUM((W252,H252))</f>
        <v>0</v>
      </c>
      <c r="EE252" s="4"/>
      <c r="FA252" s="1"/>
      <c r="GF252" s="1"/>
      <c r="GG252" s="1"/>
      <c r="GH252" s="1"/>
    </row>
    <row r="253" spans="1:190" ht="12.75">
      <c r="A253" s="53">
        <v>24</v>
      </c>
      <c r="B253" s="53" t="s">
        <v>99</v>
      </c>
      <c r="C253" s="43"/>
      <c r="D253" s="53"/>
      <c r="E253" s="53" t="e">
        <f t="shared" si="115"/>
        <v>#DIV/0!</v>
      </c>
      <c r="F253" s="112"/>
      <c r="G253" s="111" t="e">
        <f t="shared" si="116"/>
        <v>#DIV/0!</v>
      </c>
      <c r="H253" s="112"/>
      <c r="I253" s="57" t="e">
        <f t="shared" si="117"/>
        <v>#DIV/0!</v>
      </c>
      <c r="J253" s="54"/>
      <c r="K253" s="57" t="e">
        <f t="shared" si="118"/>
        <v>#DIV/0!</v>
      </c>
      <c r="L253" s="54"/>
      <c r="M253" s="57" t="e">
        <f t="shared" si="119"/>
        <v>#DIV/0!</v>
      </c>
      <c r="N253" s="54"/>
      <c r="O253" s="57" t="e">
        <f t="shared" si="120"/>
        <v>#DIV/0!</v>
      </c>
      <c r="P253" s="54"/>
      <c r="Q253" s="54"/>
      <c r="R253" s="54"/>
      <c r="S253" s="54"/>
      <c r="T253" s="57" t="e">
        <f t="shared" si="121"/>
        <v>#DIV/0!</v>
      </c>
      <c r="U253" s="54"/>
      <c r="V253" s="57" t="e">
        <f t="shared" si="122"/>
        <v>#DIV/0!</v>
      </c>
      <c r="W253" s="54"/>
      <c r="X253" s="55" t="e">
        <f t="shared" si="123"/>
        <v>#DIV/0!</v>
      </c>
      <c r="Y253" s="54"/>
      <c r="Z253" s="52"/>
      <c r="AA253" s="144">
        <f>SUM((W253,H253))</f>
        <v>0</v>
      </c>
      <c r="EE253" s="4"/>
      <c r="FA253" s="1"/>
      <c r="GF253" s="1"/>
      <c r="GG253" s="1"/>
      <c r="GH253" s="1"/>
    </row>
    <row r="254" spans="1:190" ht="12.75">
      <c r="A254" s="53">
        <v>25</v>
      </c>
      <c r="B254" s="53" t="s">
        <v>100</v>
      </c>
      <c r="C254" s="43"/>
      <c r="D254" s="53"/>
      <c r="E254" s="53" t="e">
        <f t="shared" si="115"/>
        <v>#DIV/0!</v>
      </c>
      <c r="F254" s="112"/>
      <c r="G254" s="111" t="e">
        <f t="shared" si="116"/>
        <v>#DIV/0!</v>
      </c>
      <c r="H254" s="112"/>
      <c r="I254" s="57" t="e">
        <f t="shared" si="117"/>
        <v>#DIV/0!</v>
      </c>
      <c r="J254" s="54"/>
      <c r="K254" s="57" t="e">
        <f t="shared" si="118"/>
        <v>#DIV/0!</v>
      </c>
      <c r="L254" s="54"/>
      <c r="M254" s="57" t="e">
        <f t="shared" si="119"/>
        <v>#DIV/0!</v>
      </c>
      <c r="N254" s="54"/>
      <c r="O254" s="57" t="e">
        <f t="shared" si="120"/>
        <v>#DIV/0!</v>
      </c>
      <c r="P254" s="54"/>
      <c r="Q254" s="54"/>
      <c r="R254" s="54"/>
      <c r="S254" s="54"/>
      <c r="T254" s="57" t="e">
        <f t="shared" si="121"/>
        <v>#DIV/0!</v>
      </c>
      <c r="U254" s="54"/>
      <c r="V254" s="57" t="e">
        <f t="shared" si="122"/>
        <v>#DIV/0!</v>
      </c>
      <c r="W254" s="54"/>
      <c r="X254" s="55" t="e">
        <f t="shared" si="123"/>
        <v>#DIV/0!</v>
      </c>
      <c r="Y254" s="54"/>
      <c r="Z254" s="52"/>
      <c r="AA254" s="144">
        <f>SUM((W254,H254))</f>
        <v>0</v>
      </c>
      <c r="EE254" s="4"/>
      <c r="FA254" s="1"/>
      <c r="GF254" s="1"/>
      <c r="GG254" s="1"/>
      <c r="GH254" s="1"/>
    </row>
    <row r="255" spans="1:190" ht="12.75">
      <c r="A255" s="80"/>
      <c r="B255" s="80" t="s">
        <v>101</v>
      </c>
      <c r="C255" s="60">
        <f>SUM(C230:C254)</f>
        <v>0</v>
      </c>
      <c r="D255" s="60">
        <f>SUM(D230:D254)</f>
        <v>0</v>
      </c>
      <c r="E255" s="80">
        <f t="shared" si="115"/>
        <v>0</v>
      </c>
      <c r="F255" s="61">
        <f>SUM(F230:F254)</f>
        <v>21</v>
      </c>
      <c r="G255" s="111" t="e">
        <f t="shared" si="116"/>
        <v>#DIV/0!</v>
      </c>
      <c r="H255" s="60">
        <f>SUM(H230:H254)</f>
        <v>18</v>
      </c>
      <c r="I255" s="57">
        <f t="shared" si="117"/>
        <v>85.71428571428571</v>
      </c>
      <c r="J255" s="60">
        <f>SUM(J230:J254)</f>
        <v>18</v>
      </c>
      <c r="K255" s="57">
        <f t="shared" si="118"/>
        <v>85.71428571428571</v>
      </c>
      <c r="L255" s="60">
        <f>SUM(L230:L254)</f>
        <v>18</v>
      </c>
      <c r="M255" s="57">
        <f t="shared" si="119"/>
        <v>85.71428571428571</v>
      </c>
      <c r="N255" s="60">
        <f>SUM(N230:N254)</f>
        <v>18</v>
      </c>
      <c r="O255" s="57">
        <f t="shared" si="120"/>
        <v>85.71428571428571</v>
      </c>
      <c r="P255" s="60">
        <f>SUM(P230:P254)</f>
        <v>0</v>
      </c>
      <c r="Q255" s="60">
        <f>SUM(Q230:Q254)</f>
        <v>18</v>
      </c>
      <c r="R255" s="60">
        <f>SUM(R230:R254)</f>
        <v>0</v>
      </c>
      <c r="S255" s="60">
        <v>0</v>
      </c>
      <c r="T255" s="57">
        <f t="shared" si="121"/>
        <v>0</v>
      </c>
      <c r="U255" s="60">
        <f>SUM(U230:U254)</f>
        <v>0</v>
      </c>
      <c r="V255" s="57">
        <f t="shared" si="122"/>
        <v>0</v>
      </c>
      <c r="W255" s="60">
        <f>SUM(W230:W254)</f>
        <v>3</v>
      </c>
      <c r="X255" s="55">
        <f t="shared" si="123"/>
        <v>14.285714285714285</v>
      </c>
      <c r="Y255" s="60">
        <f>SUM(Y230:Y254)</f>
        <v>0</v>
      </c>
      <c r="Z255" s="60">
        <f>SUM(Z230:Z254)</f>
        <v>0</v>
      </c>
      <c r="AA255" s="144">
        <f>SUM((W255,H255))</f>
        <v>21</v>
      </c>
      <c r="EE255" s="4"/>
      <c r="FA255" s="1"/>
      <c r="GF255" s="1"/>
      <c r="GG255" s="1"/>
      <c r="GH255" s="1"/>
    </row>
    <row r="256" spans="1:190" ht="12.75">
      <c r="A256" s="178" t="s">
        <v>103</v>
      </c>
      <c r="B256" s="179"/>
      <c r="C256" s="60"/>
      <c r="D256" s="53"/>
      <c r="E256" s="53" t="e">
        <f t="shared" si="115"/>
        <v>#DIV/0!</v>
      </c>
      <c r="F256" s="61"/>
      <c r="G256" s="111" t="e">
        <f t="shared" si="116"/>
        <v>#DIV/0!</v>
      </c>
      <c r="H256" s="60"/>
      <c r="I256" s="57" t="e">
        <f t="shared" si="117"/>
        <v>#DIV/0!</v>
      </c>
      <c r="J256" s="60"/>
      <c r="K256" s="57" t="e">
        <f t="shared" si="118"/>
        <v>#DIV/0!</v>
      </c>
      <c r="L256" s="60"/>
      <c r="M256" s="57" t="e">
        <f t="shared" si="119"/>
        <v>#DIV/0!</v>
      </c>
      <c r="N256" s="60"/>
      <c r="O256" s="57" t="e">
        <f t="shared" si="120"/>
        <v>#DIV/0!</v>
      </c>
      <c r="P256" s="60"/>
      <c r="Q256" s="60"/>
      <c r="R256" s="60"/>
      <c r="S256" s="60"/>
      <c r="T256" s="57" t="e">
        <f t="shared" si="121"/>
        <v>#DIV/0!</v>
      </c>
      <c r="U256" s="60"/>
      <c r="V256" s="57" t="e">
        <f t="shared" si="122"/>
        <v>#DIV/0!</v>
      </c>
      <c r="W256" s="60"/>
      <c r="X256" s="55" t="e">
        <f t="shared" si="123"/>
        <v>#DIV/0!</v>
      </c>
      <c r="Y256" s="60"/>
      <c r="Z256" s="79"/>
      <c r="AA256" s="144">
        <f>SUM((W256,H256))</f>
        <v>0</v>
      </c>
      <c r="EE256" s="4"/>
      <c r="FA256" s="1"/>
      <c r="GF256" s="1"/>
      <c r="GG256" s="1"/>
      <c r="GH256" s="1"/>
    </row>
    <row r="257" spans="1:190" ht="12.75">
      <c r="A257" s="178" t="s">
        <v>104</v>
      </c>
      <c r="B257" s="179"/>
      <c r="C257" s="66"/>
      <c r="D257" s="53"/>
      <c r="E257" s="53" t="e">
        <f t="shared" si="115"/>
        <v>#DIV/0!</v>
      </c>
      <c r="F257" s="61"/>
      <c r="G257" s="111" t="e">
        <f t="shared" si="116"/>
        <v>#DIV/0!</v>
      </c>
      <c r="H257" s="60"/>
      <c r="I257" s="57" t="e">
        <f t="shared" si="117"/>
        <v>#DIV/0!</v>
      </c>
      <c r="J257" s="60"/>
      <c r="K257" s="57" t="e">
        <f t="shared" si="118"/>
        <v>#DIV/0!</v>
      </c>
      <c r="L257" s="60"/>
      <c r="M257" s="57" t="e">
        <f t="shared" si="119"/>
        <v>#DIV/0!</v>
      </c>
      <c r="N257" s="60"/>
      <c r="O257" s="57" t="e">
        <f t="shared" si="120"/>
        <v>#DIV/0!</v>
      </c>
      <c r="P257" s="61"/>
      <c r="Q257" s="68"/>
      <c r="R257" s="68"/>
      <c r="S257" s="60"/>
      <c r="T257" s="57" t="e">
        <f t="shared" si="121"/>
        <v>#DIV/0!</v>
      </c>
      <c r="U257" s="68"/>
      <c r="V257" s="57" t="e">
        <f t="shared" si="122"/>
        <v>#DIV/0!</v>
      </c>
      <c r="W257" s="60"/>
      <c r="X257" s="55" t="e">
        <f t="shared" si="123"/>
        <v>#DIV/0!</v>
      </c>
      <c r="Y257" s="79"/>
      <c r="Z257" s="79"/>
      <c r="AA257" s="144">
        <f>SUM((W257,H257))</f>
        <v>0</v>
      </c>
      <c r="EE257" s="4"/>
      <c r="FA257" s="1"/>
      <c r="GF257" s="1"/>
      <c r="GG257" s="1"/>
      <c r="GH257" s="1"/>
    </row>
    <row r="258" spans="5:190" ht="12.75">
      <c r="E258" s="1"/>
      <c r="EE258" s="4"/>
      <c r="FA258" s="1"/>
      <c r="GF258" s="1"/>
      <c r="GG258" s="1"/>
      <c r="GH258" s="1"/>
    </row>
    <row r="259" spans="2:190" ht="12.75">
      <c r="B259" s="4" t="s">
        <v>106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145"/>
      <c r="EE259" s="4"/>
      <c r="FA259" s="1"/>
      <c r="GF259" s="1"/>
      <c r="GG259" s="1"/>
      <c r="GH259" s="1"/>
    </row>
    <row r="262" spans="2:190" ht="12.75">
      <c r="B262" s="75" t="s">
        <v>146</v>
      </c>
      <c r="C262" s="75"/>
      <c r="E262" s="1"/>
      <c r="F262" s="75"/>
      <c r="G262" s="75"/>
      <c r="H262" s="75"/>
      <c r="I262" s="75"/>
      <c r="J262" s="75"/>
      <c r="K262" s="75"/>
      <c r="L262" s="75"/>
      <c r="M262" s="1"/>
      <c r="N262" s="1"/>
      <c r="O262" s="1"/>
      <c r="P262" s="1"/>
      <c r="Q262" s="1"/>
      <c r="Y262" s="137"/>
      <c r="EE262" s="4"/>
      <c r="FA262" s="1"/>
      <c r="GF262" s="1"/>
      <c r="GG262" s="1"/>
      <c r="GH262" s="1"/>
    </row>
    <row r="263" spans="2:190" ht="12.75">
      <c r="B263" s="75"/>
      <c r="C263" s="75"/>
      <c r="E263" s="1"/>
      <c r="F263" s="75"/>
      <c r="G263" s="75"/>
      <c r="H263" s="75"/>
      <c r="I263" s="75"/>
      <c r="J263" s="75"/>
      <c r="K263" s="75"/>
      <c r="L263" s="75"/>
      <c r="M263" s="1"/>
      <c r="N263" s="1"/>
      <c r="O263" s="1"/>
      <c r="P263" s="1"/>
      <c r="Q263" s="1"/>
      <c r="Y263" s="137"/>
      <c r="EE263" s="4"/>
      <c r="FA263" s="1"/>
      <c r="GF263" s="1"/>
      <c r="GG263" s="1"/>
      <c r="GH263" s="1"/>
    </row>
    <row r="264" spans="1:190" ht="12.75">
      <c r="A264" s="6" t="s">
        <v>13</v>
      </c>
      <c r="B264" s="6"/>
      <c r="C264" s="93" t="s">
        <v>122</v>
      </c>
      <c r="D264" s="26" t="s">
        <v>22</v>
      </c>
      <c r="E264" s="26" t="s">
        <v>123</v>
      </c>
      <c r="F264" s="28" t="s">
        <v>17</v>
      </c>
      <c r="G264" s="26" t="s">
        <v>16</v>
      </c>
      <c r="H264" s="13" t="s">
        <v>18</v>
      </c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9"/>
      <c r="T264" s="19"/>
      <c r="U264" s="44"/>
      <c r="V264" s="94"/>
      <c r="W264" s="33" t="s">
        <v>124</v>
      </c>
      <c r="X264" s="26" t="s">
        <v>16</v>
      </c>
      <c r="Y264" s="26"/>
      <c r="Z264" s="26"/>
      <c r="EE264" s="4"/>
      <c r="FA264" s="1"/>
      <c r="GF264" s="1"/>
      <c r="GG264" s="1"/>
      <c r="GH264" s="1"/>
    </row>
    <row r="265" spans="1:190" ht="12.75">
      <c r="A265" s="24"/>
      <c r="B265" s="38" t="s">
        <v>27</v>
      </c>
      <c r="C265" s="22" t="s">
        <v>125</v>
      </c>
      <c r="D265" s="38" t="s">
        <v>29</v>
      </c>
      <c r="E265" s="38" t="s">
        <v>15</v>
      </c>
      <c r="F265" s="34" t="s">
        <v>30</v>
      </c>
      <c r="G265" s="38" t="s">
        <v>31</v>
      </c>
      <c r="H265" s="28" t="s">
        <v>32</v>
      </c>
      <c r="I265" s="26" t="s">
        <v>16</v>
      </c>
      <c r="J265" s="26" t="s">
        <v>33</v>
      </c>
      <c r="K265" s="26" t="s">
        <v>16</v>
      </c>
      <c r="L265" s="26" t="s">
        <v>34</v>
      </c>
      <c r="M265" s="26" t="s">
        <v>16</v>
      </c>
      <c r="N265" s="26" t="s">
        <v>35</v>
      </c>
      <c r="O265" s="26" t="s">
        <v>16</v>
      </c>
      <c r="P265" s="42"/>
      <c r="Q265" s="42" t="s">
        <v>36</v>
      </c>
      <c r="R265" s="93"/>
      <c r="S265" s="33" t="s">
        <v>37</v>
      </c>
      <c r="T265" s="33" t="s">
        <v>16</v>
      </c>
      <c r="U265" s="33" t="s">
        <v>126</v>
      </c>
      <c r="V265" s="26" t="s">
        <v>16</v>
      </c>
      <c r="W265" s="27" t="s">
        <v>127</v>
      </c>
      <c r="X265" s="38" t="s">
        <v>130</v>
      </c>
      <c r="Y265" s="38" t="s">
        <v>40</v>
      </c>
      <c r="Z265" s="38" t="s">
        <v>41</v>
      </c>
      <c r="EE265" s="4"/>
      <c r="FA265" s="1"/>
      <c r="GF265" s="1"/>
      <c r="GG265" s="1"/>
      <c r="GH265" s="1"/>
    </row>
    <row r="266" spans="1:190" ht="12.75">
      <c r="A266" s="46"/>
      <c r="B266" s="48" t="s">
        <v>56</v>
      </c>
      <c r="C266" s="31" t="s">
        <v>0</v>
      </c>
      <c r="D266" s="48" t="s">
        <v>0</v>
      </c>
      <c r="E266" s="48" t="s">
        <v>58</v>
      </c>
      <c r="F266" s="49" t="s">
        <v>32</v>
      </c>
      <c r="G266" s="50" t="s">
        <v>59</v>
      </c>
      <c r="H266" s="49"/>
      <c r="I266" s="48"/>
      <c r="J266" s="48" t="s">
        <v>60</v>
      </c>
      <c r="K266" s="48"/>
      <c r="L266" s="48" t="s">
        <v>61</v>
      </c>
      <c r="M266" s="48"/>
      <c r="N266" s="48" t="s">
        <v>62</v>
      </c>
      <c r="O266" s="48"/>
      <c r="P266" s="49" t="s">
        <v>63</v>
      </c>
      <c r="Q266" s="50" t="s">
        <v>64</v>
      </c>
      <c r="R266" s="52" t="s">
        <v>69</v>
      </c>
      <c r="S266" s="31" t="s">
        <v>66</v>
      </c>
      <c r="T266" s="50"/>
      <c r="U266" s="50" t="s">
        <v>67</v>
      </c>
      <c r="V266" s="48"/>
      <c r="W266" s="50"/>
      <c r="X266" s="48"/>
      <c r="Y266" s="48"/>
      <c r="Z266" s="48"/>
      <c r="EE266" s="4"/>
      <c r="FA266" s="1"/>
      <c r="GF266" s="1"/>
      <c r="GG266" s="1"/>
      <c r="GH266" s="1"/>
    </row>
    <row r="267" spans="1:190" ht="12.75">
      <c r="A267" s="46">
        <v>1</v>
      </c>
      <c r="B267" s="46" t="s">
        <v>76</v>
      </c>
      <c r="C267" s="49"/>
      <c r="D267" s="53"/>
      <c r="E267" s="53" t="e">
        <f aca="true" t="shared" si="124" ref="E267:E294">(D267*100)/F267</f>
        <v>#DIV/0!</v>
      </c>
      <c r="F267" s="110"/>
      <c r="G267" s="111" t="e">
        <f aca="true" t="shared" si="125" ref="G267:G294">SUM(F267/C267)*100</f>
        <v>#DIV/0!</v>
      </c>
      <c r="H267" s="112"/>
      <c r="I267" s="57" t="e">
        <f aca="true" t="shared" si="126" ref="I267:I294">SUM(H267/F267)*100</f>
        <v>#DIV/0!</v>
      </c>
      <c r="J267" s="56"/>
      <c r="K267" s="57" t="e">
        <f aca="true" t="shared" si="127" ref="K267:K294">SUM(J267/F267)*100</f>
        <v>#DIV/0!</v>
      </c>
      <c r="L267" s="56"/>
      <c r="M267" s="57" t="e">
        <f aca="true" t="shared" si="128" ref="M267:M294">SUM(L267/F267)*100</f>
        <v>#DIV/0!</v>
      </c>
      <c r="N267" s="56"/>
      <c r="O267" s="57" t="e">
        <f aca="true" t="shared" si="129" ref="O267:O294">SUM(N267/F267)*100</f>
        <v>#DIV/0!</v>
      </c>
      <c r="P267" s="54"/>
      <c r="Q267" s="54"/>
      <c r="R267" s="56"/>
      <c r="S267" s="56"/>
      <c r="T267" s="57" t="e">
        <f aca="true" t="shared" si="130" ref="T267:T294">SUM(S267/F267)*100</f>
        <v>#DIV/0!</v>
      </c>
      <c r="U267" s="56"/>
      <c r="V267" s="57" t="e">
        <f aca="true" t="shared" si="131" ref="V267:V294">SUM(U267/F267)*100</f>
        <v>#DIV/0!</v>
      </c>
      <c r="W267" s="56"/>
      <c r="X267" s="55" t="e">
        <f aca="true" t="shared" si="132" ref="X267:X294">SUM(W267/F267)*100</f>
        <v>#DIV/0!</v>
      </c>
      <c r="Y267" s="54"/>
      <c r="Z267" s="52"/>
      <c r="AA267" s="144">
        <f>SUM((W267,H267))</f>
        <v>0</v>
      </c>
      <c r="EE267" s="4"/>
      <c r="FA267" s="1"/>
      <c r="GF267" s="1"/>
      <c r="GG267" s="1"/>
      <c r="GH267" s="1"/>
    </row>
    <row r="268" spans="1:190" ht="12.75">
      <c r="A268" s="53">
        <v>2</v>
      </c>
      <c r="B268" s="53" t="s">
        <v>77</v>
      </c>
      <c r="C268" s="43"/>
      <c r="D268" s="53"/>
      <c r="E268" s="53" t="e">
        <f t="shared" si="124"/>
        <v>#DIV/0!</v>
      </c>
      <c r="F268" s="112"/>
      <c r="G268" s="111" t="e">
        <f t="shared" si="125"/>
        <v>#DIV/0!</v>
      </c>
      <c r="H268" s="112"/>
      <c r="I268" s="57" t="e">
        <f t="shared" si="126"/>
        <v>#DIV/0!</v>
      </c>
      <c r="J268" s="54"/>
      <c r="K268" s="57" t="e">
        <f t="shared" si="127"/>
        <v>#DIV/0!</v>
      </c>
      <c r="L268" s="54"/>
      <c r="M268" s="57" t="e">
        <f t="shared" si="128"/>
        <v>#DIV/0!</v>
      </c>
      <c r="N268" s="54"/>
      <c r="O268" s="57" t="e">
        <f t="shared" si="129"/>
        <v>#DIV/0!</v>
      </c>
      <c r="P268" s="54"/>
      <c r="Q268" s="54"/>
      <c r="R268" s="54"/>
      <c r="S268" s="54"/>
      <c r="T268" s="57" t="e">
        <f t="shared" si="130"/>
        <v>#DIV/0!</v>
      </c>
      <c r="U268" s="54"/>
      <c r="V268" s="57" t="e">
        <f t="shared" si="131"/>
        <v>#DIV/0!</v>
      </c>
      <c r="W268" s="54"/>
      <c r="X268" s="55" t="e">
        <f t="shared" si="132"/>
        <v>#DIV/0!</v>
      </c>
      <c r="Y268" s="54"/>
      <c r="Z268" s="52"/>
      <c r="AA268" s="144">
        <f>SUM((W268,H268))</f>
        <v>0</v>
      </c>
      <c r="EE268" s="4"/>
      <c r="FA268" s="1"/>
      <c r="GF268" s="1"/>
      <c r="GG268" s="1"/>
      <c r="GH268" s="1"/>
    </row>
    <row r="269" spans="1:190" ht="12.75">
      <c r="A269" s="53">
        <v>3</v>
      </c>
      <c r="B269" s="53" t="s">
        <v>78</v>
      </c>
      <c r="C269" s="43"/>
      <c r="D269" s="53"/>
      <c r="E269" s="53" t="e">
        <f t="shared" si="124"/>
        <v>#DIV/0!</v>
      </c>
      <c r="F269" s="112"/>
      <c r="G269" s="111" t="e">
        <f t="shared" si="125"/>
        <v>#DIV/0!</v>
      </c>
      <c r="H269" s="112"/>
      <c r="I269" s="57" t="e">
        <f t="shared" si="126"/>
        <v>#DIV/0!</v>
      </c>
      <c r="J269" s="54"/>
      <c r="K269" s="57" t="e">
        <f t="shared" si="127"/>
        <v>#DIV/0!</v>
      </c>
      <c r="L269" s="54"/>
      <c r="M269" s="57" t="e">
        <f t="shared" si="128"/>
        <v>#DIV/0!</v>
      </c>
      <c r="N269" s="54"/>
      <c r="O269" s="57" t="e">
        <f t="shared" si="129"/>
        <v>#DIV/0!</v>
      </c>
      <c r="P269" s="54"/>
      <c r="Q269" s="54"/>
      <c r="R269" s="54"/>
      <c r="S269" s="54"/>
      <c r="T269" s="57" t="e">
        <f t="shared" si="130"/>
        <v>#DIV/0!</v>
      </c>
      <c r="U269" s="54"/>
      <c r="V269" s="57" t="e">
        <f t="shared" si="131"/>
        <v>#DIV/0!</v>
      </c>
      <c r="W269" s="54"/>
      <c r="X269" s="55" t="e">
        <f t="shared" si="132"/>
        <v>#DIV/0!</v>
      </c>
      <c r="Y269" s="54"/>
      <c r="Z269" s="52"/>
      <c r="AA269" s="144">
        <f>SUM((W269,H269))</f>
        <v>0</v>
      </c>
      <c r="EE269" s="4"/>
      <c r="FA269" s="1"/>
      <c r="GF269" s="1"/>
      <c r="GG269" s="1"/>
      <c r="GH269" s="1"/>
    </row>
    <row r="270" spans="1:190" ht="12.75">
      <c r="A270" s="53">
        <v>4</v>
      </c>
      <c r="B270" s="53" t="s">
        <v>79</v>
      </c>
      <c r="C270" s="43"/>
      <c r="D270" s="53"/>
      <c r="E270" s="53" t="e">
        <f t="shared" si="124"/>
        <v>#DIV/0!</v>
      </c>
      <c r="F270" s="112"/>
      <c r="G270" s="111" t="e">
        <f t="shared" si="125"/>
        <v>#DIV/0!</v>
      </c>
      <c r="H270" s="112"/>
      <c r="I270" s="57" t="e">
        <f t="shared" si="126"/>
        <v>#DIV/0!</v>
      </c>
      <c r="J270" s="54"/>
      <c r="K270" s="57" t="e">
        <f t="shared" si="127"/>
        <v>#DIV/0!</v>
      </c>
      <c r="L270" s="54"/>
      <c r="M270" s="57" t="e">
        <f t="shared" si="128"/>
        <v>#DIV/0!</v>
      </c>
      <c r="N270" s="54"/>
      <c r="O270" s="57" t="e">
        <f t="shared" si="129"/>
        <v>#DIV/0!</v>
      </c>
      <c r="P270" s="54"/>
      <c r="Q270" s="54"/>
      <c r="R270" s="54"/>
      <c r="S270" s="54"/>
      <c r="T270" s="57" t="e">
        <f t="shared" si="130"/>
        <v>#DIV/0!</v>
      </c>
      <c r="U270" s="54"/>
      <c r="V270" s="57" t="e">
        <f t="shared" si="131"/>
        <v>#DIV/0!</v>
      </c>
      <c r="W270" s="54"/>
      <c r="X270" s="55" t="e">
        <f t="shared" si="132"/>
        <v>#DIV/0!</v>
      </c>
      <c r="Y270" s="54"/>
      <c r="Z270" s="52"/>
      <c r="AA270" s="144">
        <f>SUM((W270,H270))</f>
        <v>0</v>
      </c>
      <c r="EE270" s="4"/>
      <c r="FA270" s="1"/>
      <c r="GF270" s="1"/>
      <c r="GG270" s="1"/>
      <c r="GH270" s="1"/>
    </row>
    <row r="271" spans="1:190" ht="12.75">
      <c r="A271" s="53">
        <v>5</v>
      </c>
      <c r="B271" s="53" t="s">
        <v>80</v>
      </c>
      <c r="C271" s="43"/>
      <c r="D271" s="53"/>
      <c r="E271" s="53" t="e">
        <f t="shared" si="124"/>
        <v>#DIV/0!</v>
      </c>
      <c r="F271" s="112"/>
      <c r="G271" s="111" t="e">
        <f t="shared" si="125"/>
        <v>#DIV/0!</v>
      </c>
      <c r="H271" s="112"/>
      <c r="I271" s="57" t="e">
        <f t="shared" si="126"/>
        <v>#DIV/0!</v>
      </c>
      <c r="J271" s="54"/>
      <c r="K271" s="57" t="e">
        <f t="shared" si="127"/>
        <v>#DIV/0!</v>
      </c>
      <c r="L271" s="54"/>
      <c r="M271" s="57" t="e">
        <f t="shared" si="128"/>
        <v>#DIV/0!</v>
      </c>
      <c r="N271" s="54"/>
      <c r="O271" s="57" t="e">
        <f t="shared" si="129"/>
        <v>#DIV/0!</v>
      </c>
      <c r="P271" s="54"/>
      <c r="Q271" s="54"/>
      <c r="R271" s="54"/>
      <c r="S271" s="54"/>
      <c r="T271" s="57" t="e">
        <f t="shared" si="130"/>
        <v>#DIV/0!</v>
      </c>
      <c r="U271" s="54"/>
      <c r="V271" s="57" t="e">
        <f t="shared" si="131"/>
        <v>#DIV/0!</v>
      </c>
      <c r="W271" s="54"/>
      <c r="X271" s="55" t="e">
        <f t="shared" si="132"/>
        <v>#DIV/0!</v>
      </c>
      <c r="Y271" s="54"/>
      <c r="Z271" s="52"/>
      <c r="AA271" s="144">
        <f>SUM((W271,H271))</f>
        <v>0</v>
      </c>
      <c r="EE271" s="4"/>
      <c r="FA271" s="1"/>
      <c r="GF271" s="1"/>
      <c r="GG271" s="1"/>
      <c r="GH271" s="1"/>
    </row>
    <row r="272" spans="1:190" ht="12.75">
      <c r="A272" s="53">
        <v>6</v>
      </c>
      <c r="B272" s="53" t="s">
        <v>81</v>
      </c>
      <c r="C272" s="43"/>
      <c r="D272" s="53"/>
      <c r="E272" s="53" t="e">
        <f t="shared" si="124"/>
        <v>#DIV/0!</v>
      </c>
      <c r="F272" s="112"/>
      <c r="G272" s="111" t="e">
        <f t="shared" si="125"/>
        <v>#DIV/0!</v>
      </c>
      <c r="H272" s="112"/>
      <c r="I272" s="57" t="e">
        <f t="shared" si="126"/>
        <v>#DIV/0!</v>
      </c>
      <c r="J272" s="54"/>
      <c r="K272" s="57" t="e">
        <f t="shared" si="127"/>
        <v>#DIV/0!</v>
      </c>
      <c r="L272" s="54"/>
      <c r="M272" s="57" t="e">
        <f t="shared" si="128"/>
        <v>#DIV/0!</v>
      </c>
      <c r="N272" s="54"/>
      <c r="O272" s="57" t="e">
        <f t="shared" si="129"/>
        <v>#DIV/0!</v>
      </c>
      <c r="P272" s="54"/>
      <c r="Q272" s="54"/>
      <c r="R272" s="54"/>
      <c r="S272" s="54"/>
      <c r="T272" s="57" t="e">
        <f t="shared" si="130"/>
        <v>#DIV/0!</v>
      </c>
      <c r="U272" s="54"/>
      <c r="V272" s="57" t="e">
        <f t="shared" si="131"/>
        <v>#DIV/0!</v>
      </c>
      <c r="W272" s="54"/>
      <c r="X272" s="55" t="e">
        <f t="shared" si="132"/>
        <v>#DIV/0!</v>
      </c>
      <c r="Y272" s="54"/>
      <c r="Z272" s="52"/>
      <c r="AA272" s="144">
        <f>SUM((W272,H272))</f>
        <v>0</v>
      </c>
      <c r="EE272" s="4"/>
      <c r="FA272" s="1"/>
      <c r="GF272" s="1"/>
      <c r="GG272" s="1"/>
      <c r="GH272" s="1"/>
    </row>
    <row r="273" spans="1:190" ht="12.75">
      <c r="A273" s="53">
        <v>7</v>
      </c>
      <c r="B273" s="53" t="s">
        <v>82</v>
      </c>
      <c r="C273" s="43"/>
      <c r="D273" s="53"/>
      <c r="E273" s="53" t="e">
        <f t="shared" si="124"/>
        <v>#DIV/0!</v>
      </c>
      <c r="F273" s="112"/>
      <c r="G273" s="111" t="e">
        <f t="shared" si="125"/>
        <v>#DIV/0!</v>
      </c>
      <c r="H273" s="112"/>
      <c r="I273" s="57" t="e">
        <f t="shared" si="126"/>
        <v>#DIV/0!</v>
      </c>
      <c r="J273" s="54"/>
      <c r="K273" s="57" t="e">
        <f t="shared" si="127"/>
        <v>#DIV/0!</v>
      </c>
      <c r="L273" s="54"/>
      <c r="M273" s="57" t="e">
        <f t="shared" si="128"/>
        <v>#DIV/0!</v>
      </c>
      <c r="N273" s="54"/>
      <c r="O273" s="57" t="e">
        <f t="shared" si="129"/>
        <v>#DIV/0!</v>
      </c>
      <c r="P273" s="54"/>
      <c r="Q273" s="54"/>
      <c r="R273" s="54"/>
      <c r="S273" s="54"/>
      <c r="T273" s="57" t="e">
        <f t="shared" si="130"/>
        <v>#DIV/0!</v>
      </c>
      <c r="U273" s="54"/>
      <c r="V273" s="57" t="e">
        <f t="shared" si="131"/>
        <v>#DIV/0!</v>
      </c>
      <c r="W273" s="54"/>
      <c r="X273" s="55" t="e">
        <f t="shared" si="132"/>
        <v>#DIV/0!</v>
      </c>
      <c r="Y273" s="54"/>
      <c r="Z273" s="52"/>
      <c r="AA273" s="144">
        <f>SUM((W273,H273))</f>
        <v>0</v>
      </c>
      <c r="EE273" s="4"/>
      <c r="FA273" s="1"/>
      <c r="GF273" s="1"/>
      <c r="GG273" s="1"/>
      <c r="GH273" s="1"/>
    </row>
    <row r="274" spans="1:190" ht="12.75">
      <c r="A274" s="53">
        <v>8</v>
      </c>
      <c r="B274" s="53" t="s">
        <v>83</v>
      </c>
      <c r="C274" s="43"/>
      <c r="D274" s="53"/>
      <c r="E274" s="53" t="e">
        <f t="shared" si="124"/>
        <v>#DIV/0!</v>
      </c>
      <c r="F274" s="112"/>
      <c r="G274" s="111" t="e">
        <f t="shared" si="125"/>
        <v>#DIV/0!</v>
      </c>
      <c r="H274" s="112"/>
      <c r="I274" s="57" t="e">
        <f t="shared" si="126"/>
        <v>#DIV/0!</v>
      </c>
      <c r="J274" s="54"/>
      <c r="K274" s="57" t="e">
        <f t="shared" si="127"/>
        <v>#DIV/0!</v>
      </c>
      <c r="L274" s="54"/>
      <c r="M274" s="57" t="e">
        <f t="shared" si="128"/>
        <v>#DIV/0!</v>
      </c>
      <c r="N274" s="54"/>
      <c r="O274" s="57" t="e">
        <f t="shared" si="129"/>
        <v>#DIV/0!</v>
      </c>
      <c r="P274" s="54"/>
      <c r="Q274" s="54"/>
      <c r="R274" s="54"/>
      <c r="S274" s="54"/>
      <c r="T274" s="57" t="e">
        <f t="shared" si="130"/>
        <v>#DIV/0!</v>
      </c>
      <c r="U274" s="54"/>
      <c r="V274" s="57" t="e">
        <f t="shared" si="131"/>
        <v>#DIV/0!</v>
      </c>
      <c r="W274" s="54"/>
      <c r="X274" s="55" t="e">
        <f t="shared" si="132"/>
        <v>#DIV/0!</v>
      </c>
      <c r="Y274" s="54"/>
      <c r="Z274" s="52"/>
      <c r="AA274" s="144">
        <f>SUM((W274,H274))</f>
        <v>0</v>
      </c>
      <c r="EE274" s="4"/>
      <c r="FA274" s="1"/>
      <c r="GF274" s="1"/>
      <c r="GG274" s="1"/>
      <c r="GH274" s="1"/>
    </row>
    <row r="275" spans="1:190" ht="12.75">
      <c r="A275" s="53">
        <v>9</v>
      </c>
      <c r="B275" s="53" t="s">
        <v>84</v>
      </c>
      <c r="C275" s="43"/>
      <c r="D275" s="53"/>
      <c r="E275" s="53" t="e">
        <f t="shared" si="124"/>
        <v>#DIV/0!</v>
      </c>
      <c r="F275" s="112"/>
      <c r="G275" s="111" t="e">
        <f t="shared" si="125"/>
        <v>#DIV/0!</v>
      </c>
      <c r="H275" s="112"/>
      <c r="I275" s="57" t="e">
        <f t="shared" si="126"/>
        <v>#DIV/0!</v>
      </c>
      <c r="J275" s="54"/>
      <c r="K275" s="57" t="e">
        <f t="shared" si="127"/>
        <v>#DIV/0!</v>
      </c>
      <c r="L275" s="54"/>
      <c r="M275" s="57" t="e">
        <f t="shared" si="128"/>
        <v>#DIV/0!</v>
      </c>
      <c r="N275" s="54"/>
      <c r="O275" s="57" t="e">
        <f t="shared" si="129"/>
        <v>#DIV/0!</v>
      </c>
      <c r="P275" s="54"/>
      <c r="Q275" s="54"/>
      <c r="R275" s="54"/>
      <c r="S275" s="54"/>
      <c r="T275" s="57" t="e">
        <f t="shared" si="130"/>
        <v>#DIV/0!</v>
      </c>
      <c r="U275" s="54"/>
      <c r="V275" s="57" t="e">
        <f t="shared" si="131"/>
        <v>#DIV/0!</v>
      </c>
      <c r="W275" s="54"/>
      <c r="X275" s="55" t="e">
        <f t="shared" si="132"/>
        <v>#DIV/0!</v>
      </c>
      <c r="Y275" s="54"/>
      <c r="Z275" s="52"/>
      <c r="AA275" s="144">
        <f>SUM((W275,H275))</f>
        <v>0</v>
      </c>
      <c r="EE275" s="4"/>
      <c r="FA275" s="1"/>
      <c r="GF275" s="1"/>
      <c r="GG275" s="1"/>
      <c r="GH275" s="1"/>
    </row>
    <row r="276" spans="1:190" ht="12.75">
      <c r="A276" s="53">
        <v>10</v>
      </c>
      <c r="B276" s="53" t="s">
        <v>85</v>
      </c>
      <c r="C276" s="43"/>
      <c r="D276" s="53"/>
      <c r="E276" s="53" t="e">
        <f t="shared" si="124"/>
        <v>#DIV/0!</v>
      </c>
      <c r="F276" s="112"/>
      <c r="G276" s="111" t="e">
        <f t="shared" si="125"/>
        <v>#DIV/0!</v>
      </c>
      <c r="H276" s="112"/>
      <c r="I276" s="57" t="e">
        <f t="shared" si="126"/>
        <v>#DIV/0!</v>
      </c>
      <c r="J276" s="54"/>
      <c r="K276" s="57" t="e">
        <f t="shared" si="127"/>
        <v>#DIV/0!</v>
      </c>
      <c r="L276" s="54"/>
      <c r="M276" s="57" t="e">
        <f t="shared" si="128"/>
        <v>#DIV/0!</v>
      </c>
      <c r="N276" s="54"/>
      <c r="O276" s="57" t="e">
        <f t="shared" si="129"/>
        <v>#DIV/0!</v>
      </c>
      <c r="P276" s="54"/>
      <c r="Q276" s="54"/>
      <c r="R276" s="54"/>
      <c r="S276" s="54"/>
      <c r="T276" s="57" t="e">
        <f t="shared" si="130"/>
        <v>#DIV/0!</v>
      </c>
      <c r="U276" s="54"/>
      <c r="V276" s="57" t="e">
        <f t="shared" si="131"/>
        <v>#DIV/0!</v>
      </c>
      <c r="W276" s="54"/>
      <c r="X276" s="55" t="e">
        <f t="shared" si="132"/>
        <v>#DIV/0!</v>
      </c>
      <c r="Y276" s="54"/>
      <c r="Z276" s="52"/>
      <c r="AA276" s="144">
        <f>SUM((W276,H276))</f>
        <v>0</v>
      </c>
      <c r="EE276" s="4"/>
      <c r="FA276" s="1"/>
      <c r="GF276" s="1"/>
      <c r="GG276" s="1"/>
      <c r="GH276" s="1"/>
    </row>
    <row r="277" spans="1:190" ht="12.75">
      <c r="A277" s="53">
        <v>11</v>
      </c>
      <c r="B277" s="53" t="s">
        <v>86</v>
      </c>
      <c r="C277" s="43"/>
      <c r="D277" s="53"/>
      <c r="E277" s="53" t="e">
        <f t="shared" si="124"/>
        <v>#DIV/0!</v>
      </c>
      <c r="F277" s="112"/>
      <c r="G277" s="111" t="e">
        <f t="shared" si="125"/>
        <v>#DIV/0!</v>
      </c>
      <c r="H277" s="112"/>
      <c r="I277" s="57" t="e">
        <f t="shared" si="126"/>
        <v>#DIV/0!</v>
      </c>
      <c r="J277" s="54"/>
      <c r="K277" s="57" t="e">
        <f t="shared" si="127"/>
        <v>#DIV/0!</v>
      </c>
      <c r="L277" s="54"/>
      <c r="M277" s="57" t="e">
        <f t="shared" si="128"/>
        <v>#DIV/0!</v>
      </c>
      <c r="N277" s="54"/>
      <c r="O277" s="57" t="e">
        <f t="shared" si="129"/>
        <v>#DIV/0!</v>
      </c>
      <c r="P277" s="54"/>
      <c r="Q277" s="54"/>
      <c r="R277" s="54"/>
      <c r="S277" s="54"/>
      <c r="T277" s="57" t="e">
        <f t="shared" si="130"/>
        <v>#DIV/0!</v>
      </c>
      <c r="U277" s="54"/>
      <c r="V277" s="57" t="e">
        <f t="shared" si="131"/>
        <v>#DIV/0!</v>
      </c>
      <c r="W277" s="54"/>
      <c r="X277" s="55" t="e">
        <f t="shared" si="132"/>
        <v>#DIV/0!</v>
      </c>
      <c r="Y277" s="54"/>
      <c r="Z277" s="52"/>
      <c r="AA277" s="144">
        <f>SUM((W277,H277))</f>
        <v>0</v>
      </c>
      <c r="EE277" s="4"/>
      <c r="FA277" s="1"/>
      <c r="GF277" s="1"/>
      <c r="GG277" s="1"/>
      <c r="GH277" s="1"/>
    </row>
    <row r="278" spans="1:190" ht="12.75">
      <c r="A278" s="53">
        <v>12</v>
      </c>
      <c r="B278" s="53" t="s">
        <v>87</v>
      </c>
      <c r="C278" s="43"/>
      <c r="D278" s="53"/>
      <c r="E278" s="53" t="e">
        <f t="shared" si="124"/>
        <v>#DIV/0!</v>
      </c>
      <c r="F278" s="112"/>
      <c r="G278" s="111" t="e">
        <f t="shared" si="125"/>
        <v>#DIV/0!</v>
      </c>
      <c r="H278" s="112"/>
      <c r="I278" s="57" t="e">
        <f t="shared" si="126"/>
        <v>#DIV/0!</v>
      </c>
      <c r="J278" s="54"/>
      <c r="K278" s="57" t="e">
        <f t="shared" si="127"/>
        <v>#DIV/0!</v>
      </c>
      <c r="L278" s="54"/>
      <c r="M278" s="57" t="e">
        <f t="shared" si="128"/>
        <v>#DIV/0!</v>
      </c>
      <c r="N278" s="54"/>
      <c r="O278" s="57" t="e">
        <f t="shared" si="129"/>
        <v>#DIV/0!</v>
      </c>
      <c r="P278" s="54"/>
      <c r="Q278" s="54"/>
      <c r="R278" s="54"/>
      <c r="S278" s="54"/>
      <c r="T278" s="57" t="e">
        <f t="shared" si="130"/>
        <v>#DIV/0!</v>
      </c>
      <c r="U278" s="54"/>
      <c r="V278" s="57" t="e">
        <f t="shared" si="131"/>
        <v>#DIV/0!</v>
      </c>
      <c r="W278" s="54"/>
      <c r="X278" s="55" t="e">
        <f t="shared" si="132"/>
        <v>#DIV/0!</v>
      </c>
      <c r="Y278" s="54"/>
      <c r="Z278" s="52"/>
      <c r="AA278" s="144">
        <f>SUM((W278,H278))</f>
        <v>0</v>
      </c>
      <c r="EE278" s="4"/>
      <c r="FA278" s="1"/>
      <c r="GF278" s="1"/>
      <c r="GG278" s="1"/>
      <c r="GH278" s="1"/>
    </row>
    <row r="279" spans="1:190" ht="12.75">
      <c r="A279" s="53">
        <v>13</v>
      </c>
      <c r="B279" s="53" t="s">
        <v>88</v>
      </c>
      <c r="C279" s="43"/>
      <c r="D279" s="53"/>
      <c r="E279" s="53" t="e">
        <f t="shared" si="124"/>
        <v>#DIV/0!</v>
      </c>
      <c r="F279" s="112"/>
      <c r="G279" s="111" t="e">
        <f t="shared" si="125"/>
        <v>#DIV/0!</v>
      </c>
      <c r="H279" s="112"/>
      <c r="I279" s="57" t="e">
        <f t="shared" si="126"/>
        <v>#DIV/0!</v>
      </c>
      <c r="J279" s="54"/>
      <c r="K279" s="57" t="e">
        <f t="shared" si="127"/>
        <v>#DIV/0!</v>
      </c>
      <c r="L279" s="54"/>
      <c r="M279" s="57" t="e">
        <f t="shared" si="128"/>
        <v>#DIV/0!</v>
      </c>
      <c r="N279" s="54"/>
      <c r="O279" s="57" t="e">
        <f t="shared" si="129"/>
        <v>#DIV/0!</v>
      </c>
      <c r="P279" s="54"/>
      <c r="Q279" s="54"/>
      <c r="R279" s="54"/>
      <c r="S279" s="54"/>
      <c r="T279" s="57" t="e">
        <f t="shared" si="130"/>
        <v>#DIV/0!</v>
      </c>
      <c r="U279" s="54"/>
      <c r="V279" s="57" t="e">
        <f t="shared" si="131"/>
        <v>#DIV/0!</v>
      </c>
      <c r="W279" s="54"/>
      <c r="X279" s="55" t="e">
        <f t="shared" si="132"/>
        <v>#DIV/0!</v>
      </c>
      <c r="Y279" s="54"/>
      <c r="Z279" s="52"/>
      <c r="AA279" s="144">
        <f>SUM((W279,H279))</f>
        <v>0</v>
      </c>
      <c r="EE279" s="4"/>
      <c r="FA279" s="1"/>
      <c r="GF279" s="1"/>
      <c r="GG279" s="1"/>
      <c r="GH279" s="1"/>
    </row>
    <row r="280" spans="1:190" ht="12.75">
      <c r="A280" s="53">
        <v>14</v>
      </c>
      <c r="B280" s="53" t="s">
        <v>89</v>
      </c>
      <c r="C280" s="43"/>
      <c r="D280" s="53"/>
      <c r="E280" s="53" t="e">
        <f t="shared" si="124"/>
        <v>#DIV/0!</v>
      </c>
      <c r="F280" s="112"/>
      <c r="G280" s="111" t="e">
        <f t="shared" si="125"/>
        <v>#DIV/0!</v>
      </c>
      <c r="H280" s="112"/>
      <c r="I280" s="57" t="e">
        <f t="shared" si="126"/>
        <v>#DIV/0!</v>
      </c>
      <c r="J280" s="54"/>
      <c r="K280" s="57" t="e">
        <f t="shared" si="127"/>
        <v>#DIV/0!</v>
      </c>
      <c r="L280" s="54"/>
      <c r="M280" s="57" t="e">
        <f t="shared" si="128"/>
        <v>#DIV/0!</v>
      </c>
      <c r="N280" s="54"/>
      <c r="O280" s="57" t="e">
        <f t="shared" si="129"/>
        <v>#DIV/0!</v>
      </c>
      <c r="P280" s="54"/>
      <c r="Q280" s="54"/>
      <c r="R280" s="54"/>
      <c r="S280" s="54"/>
      <c r="T280" s="57" t="e">
        <f t="shared" si="130"/>
        <v>#DIV/0!</v>
      </c>
      <c r="U280" s="54"/>
      <c r="V280" s="57" t="e">
        <f t="shared" si="131"/>
        <v>#DIV/0!</v>
      </c>
      <c r="W280" s="54"/>
      <c r="X280" s="55" t="e">
        <f t="shared" si="132"/>
        <v>#DIV/0!</v>
      </c>
      <c r="Y280" s="54"/>
      <c r="Z280" s="52"/>
      <c r="AA280" s="144">
        <f>SUM((W280,H280))</f>
        <v>0</v>
      </c>
      <c r="EE280" s="4"/>
      <c r="FA280" s="1"/>
      <c r="GF280" s="1"/>
      <c r="GG280" s="1"/>
      <c r="GH280" s="1"/>
    </row>
    <row r="281" spans="1:190" ht="12.75">
      <c r="A281" s="53">
        <v>15</v>
      </c>
      <c r="B281" s="53" t="s">
        <v>90</v>
      </c>
      <c r="C281" s="43"/>
      <c r="D281" s="53"/>
      <c r="E281" s="53" t="e">
        <f t="shared" si="124"/>
        <v>#DIV/0!</v>
      </c>
      <c r="F281" s="112"/>
      <c r="G281" s="111" t="e">
        <f t="shared" si="125"/>
        <v>#DIV/0!</v>
      </c>
      <c r="H281" s="112"/>
      <c r="I281" s="57" t="e">
        <f t="shared" si="126"/>
        <v>#DIV/0!</v>
      </c>
      <c r="J281" s="54"/>
      <c r="K281" s="57" t="e">
        <f t="shared" si="127"/>
        <v>#DIV/0!</v>
      </c>
      <c r="L281" s="54"/>
      <c r="M281" s="57" t="e">
        <f t="shared" si="128"/>
        <v>#DIV/0!</v>
      </c>
      <c r="N281" s="54"/>
      <c r="O281" s="57" t="e">
        <f t="shared" si="129"/>
        <v>#DIV/0!</v>
      </c>
      <c r="P281" s="54"/>
      <c r="Q281" s="54"/>
      <c r="R281" s="54"/>
      <c r="S281" s="54"/>
      <c r="T281" s="57" t="e">
        <f t="shared" si="130"/>
        <v>#DIV/0!</v>
      </c>
      <c r="U281" s="54"/>
      <c r="V281" s="57" t="e">
        <f t="shared" si="131"/>
        <v>#DIV/0!</v>
      </c>
      <c r="W281" s="54"/>
      <c r="X281" s="55" t="e">
        <f t="shared" si="132"/>
        <v>#DIV/0!</v>
      </c>
      <c r="Y281" s="54"/>
      <c r="Z281" s="52"/>
      <c r="AA281" s="144">
        <f>SUM((W281,H281))</f>
        <v>0</v>
      </c>
      <c r="EE281" s="4"/>
      <c r="FA281" s="1"/>
      <c r="GF281" s="1"/>
      <c r="GG281" s="1"/>
      <c r="GH281" s="1"/>
    </row>
    <row r="282" spans="1:190" ht="12.75">
      <c r="A282" s="53">
        <v>16</v>
      </c>
      <c r="B282" s="53" t="s">
        <v>91</v>
      </c>
      <c r="C282" s="43"/>
      <c r="D282" s="53"/>
      <c r="E282" s="53" t="e">
        <f t="shared" si="124"/>
        <v>#DIV/0!</v>
      </c>
      <c r="F282" s="112"/>
      <c r="G282" s="111" t="e">
        <f t="shared" si="125"/>
        <v>#DIV/0!</v>
      </c>
      <c r="H282" s="112"/>
      <c r="I282" s="57" t="e">
        <f t="shared" si="126"/>
        <v>#DIV/0!</v>
      </c>
      <c r="J282" s="54"/>
      <c r="K282" s="57" t="e">
        <f t="shared" si="127"/>
        <v>#DIV/0!</v>
      </c>
      <c r="L282" s="54"/>
      <c r="M282" s="57" t="e">
        <f t="shared" si="128"/>
        <v>#DIV/0!</v>
      </c>
      <c r="N282" s="54"/>
      <c r="O282" s="57" t="e">
        <f t="shared" si="129"/>
        <v>#DIV/0!</v>
      </c>
      <c r="P282" s="54"/>
      <c r="Q282" s="54"/>
      <c r="R282" s="54"/>
      <c r="S282" s="54"/>
      <c r="T282" s="57" t="e">
        <f t="shared" si="130"/>
        <v>#DIV/0!</v>
      </c>
      <c r="U282" s="54"/>
      <c r="V282" s="57" t="e">
        <f t="shared" si="131"/>
        <v>#DIV/0!</v>
      </c>
      <c r="W282" s="54"/>
      <c r="X282" s="55" t="e">
        <f t="shared" si="132"/>
        <v>#DIV/0!</v>
      </c>
      <c r="Y282" s="54"/>
      <c r="Z282" s="52"/>
      <c r="AA282" s="144">
        <f>SUM((W282,H282))</f>
        <v>0</v>
      </c>
      <c r="EE282" s="4"/>
      <c r="FA282" s="1"/>
      <c r="GF282" s="1"/>
      <c r="GG282" s="1"/>
      <c r="GH282" s="1"/>
    </row>
    <row r="283" spans="1:190" ht="12.75">
      <c r="A283" s="53">
        <v>17</v>
      </c>
      <c r="B283" s="53" t="s">
        <v>92</v>
      </c>
      <c r="C283" s="43"/>
      <c r="D283" s="53"/>
      <c r="E283" s="53" t="e">
        <f t="shared" si="124"/>
        <v>#DIV/0!</v>
      </c>
      <c r="F283" s="112"/>
      <c r="G283" s="111" t="e">
        <f t="shared" si="125"/>
        <v>#DIV/0!</v>
      </c>
      <c r="H283" s="112"/>
      <c r="I283" s="57" t="e">
        <f t="shared" si="126"/>
        <v>#DIV/0!</v>
      </c>
      <c r="J283" s="54"/>
      <c r="K283" s="57" t="e">
        <f t="shared" si="127"/>
        <v>#DIV/0!</v>
      </c>
      <c r="L283" s="54"/>
      <c r="M283" s="57" t="e">
        <f t="shared" si="128"/>
        <v>#DIV/0!</v>
      </c>
      <c r="N283" s="54"/>
      <c r="O283" s="57" t="e">
        <f t="shared" si="129"/>
        <v>#DIV/0!</v>
      </c>
      <c r="P283" s="54"/>
      <c r="Q283" s="54"/>
      <c r="R283" s="54"/>
      <c r="S283" s="54"/>
      <c r="T283" s="57" t="e">
        <f t="shared" si="130"/>
        <v>#DIV/0!</v>
      </c>
      <c r="U283" s="54"/>
      <c r="V283" s="57" t="e">
        <f t="shared" si="131"/>
        <v>#DIV/0!</v>
      </c>
      <c r="W283" s="54"/>
      <c r="X283" s="55" t="e">
        <f t="shared" si="132"/>
        <v>#DIV/0!</v>
      </c>
      <c r="Y283" s="54"/>
      <c r="Z283" s="52"/>
      <c r="AA283" s="144">
        <f>SUM((W283,H283))</f>
        <v>0</v>
      </c>
      <c r="EE283" s="4"/>
      <c r="FA283" s="1"/>
      <c r="GF283" s="1"/>
      <c r="GG283" s="1"/>
      <c r="GH283" s="1"/>
    </row>
    <row r="284" spans="1:190" ht="12.75">
      <c r="A284" s="53">
        <v>18</v>
      </c>
      <c r="B284" s="53" t="s">
        <v>93</v>
      </c>
      <c r="C284" s="43"/>
      <c r="D284" s="53"/>
      <c r="E284" s="53" t="e">
        <f t="shared" si="124"/>
        <v>#DIV/0!</v>
      </c>
      <c r="F284" s="112"/>
      <c r="G284" s="111" t="e">
        <f t="shared" si="125"/>
        <v>#DIV/0!</v>
      </c>
      <c r="H284" s="112"/>
      <c r="I284" s="57" t="e">
        <f t="shared" si="126"/>
        <v>#DIV/0!</v>
      </c>
      <c r="J284" s="54"/>
      <c r="K284" s="57" t="e">
        <f t="shared" si="127"/>
        <v>#DIV/0!</v>
      </c>
      <c r="L284" s="54"/>
      <c r="M284" s="57" t="e">
        <f t="shared" si="128"/>
        <v>#DIV/0!</v>
      </c>
      <c r="N284" s="54"/>
      <c r="O284" s="57" t="e">
        <f t="shared" si="129"/>
        <v>#DIV/0!</v>
      </c>
      <c r="P284" s="54"/>
      <c r="Q284" s="54"/>
      <c r="R284" s="54"/>
      <c r="S284" s="54"/>
      <c r="T284" s="57" t="e">
        <f t="shared" si="130"/>
        <v>#DIV/0!</v>
      </c>
      <c r="U284" s="54"/>
      <c r="V284" s="57" t="e">
        <f t="shared" si="131"/>
        <v>#DIV/0!</v>
      </c>
      <c r="W284" s="54"/>
      <c r="X284" s="55" t="e">
        <f t="shared" si="132"/>
        <v>#DIV/0!</v>
      </c>
      <c r="Y284" s="54"/>
      <c r="Z284" s="52"/>
      <c r="AA284" s="144">
        <f>SUM((W284,H284))</f>
        <v>0</v>
      </c>
      <c r="EE284" s="4"/>
      <c r="FA284" s="1"/>
      <c r="GF284" s="1"/>
      <c r="GG284" s="1"/>
      <c r="GH284" s="1"/>
    </row>
    <row r="285" spans="1:190" ht="12.75">
      <c r="A285" s="53">
        <v>19</v>
      </c>
      <c r="B285" s="53" t="s">
        <v>94</v>
      </c>
      <c r="C285" s="43"/>
      <c r="D285" s="53"/>
      <c r="E285" s="53" t="e">
        <f t="shared" si="124"/>
        <v>#DIV/0!</v>
      </c>
      <c r="F285" s="112"/>
      <c r="G285" s="111" t="e">
        <f t="shared" si="125"/>
        <v>#DIV/0!</v>
      </c>
      <c r="H285" s="112"/>
      <c r="I285" s="57" t="e">
        <f t="shared" si="126"/>
        <v>#DIV/0!</v>
      </c>
      <c r="J285" s="54"/>
      <c r="K285" s="57" t="e">
        <f t="shared" si="127"/>
        <v>#DIV/0!</v>
      </c>
      <c r="L285" s="54"/>
      <c r="M285" s="57" t="e">
        <f t="shared" si="128"/>
        <v>#DIV/0!</v>
      </c>
      <c r="N285" s="54"/>
      <c r="O285" s="57" t="e">
        <f t="shared" si="129"/>
        <v>#DIV/0!</v>
      </c>
      <c r="P285" s="54"/>
      <c r="Q285" s="54"/>
      <c r="R285" s="54"/>
      <c r="S285" s="54"/>
      <c r="T285" s="57" t="e">
        <f t="shared" si="130"/>
        <v>#DIV/0!</v>
      </c>
      <c r="U285" s="54"/>
      <c r="V285" s="57" t="e">
        <f t="shared" si="131"/>
        <v>#DIV/0!</v>
      </c>
      <c r="W285" s="54"/>
      <c r="X285" s="55" t="e">
        <f t="shared" si="132"/>
        <v>#DIV/0!</v>
      </c>
      <c r="Y285" s="54"/>
      <c r="Z285" s="52"/>
      <c r="AA285" s="144">
        <f>SUM((W285,H285))</f>
        <v>0</v>
      </c>
      <c r="EE285" s="4"/>
      <c r="FA285" s="1"/>
      <c r="GF285" s="1"/>
      <c r="GG285" s="1"/>
      <c r="GH285" s="1"/>
    </row>
    <row r="286" spans="1:190" ht="12.75">
      <c r="A286" s="53">
        <v>20</v>
      </c>
      <c r="B286" s="53" t="s">
        <v>95</v>
      </c>
      <c r="C286" s="43"/>
      <c r="D286" s="53"/>
      <c r="E286" s="53" t="e">
        <f t="shared" si="124"/>
        <v>#DIV/0!</v>
      </c>
      <c r="F286" s="112"/>
      <c r="G286" s="111" t="e">
        <f t="shared" si="125"/>
        <v>#DIV/0!</v>
      </c>
      <c r="H286" s="112"/>
      <c r="I286" s="57" t="e">
        <f t="shared" si="126"/>
        <v>#DIV/0!</v>
      </c>
      <c r="J286" s="54"/>
      <c r="K286" s="57" t="e">
        <f t="shared" si="127"/>
        <v>#DIV/0!</v>
      </c>
      <c r="L286" s="54"/>
      <c r="M286" s="57" t="e">
        <f t="shared" si="128"/>
        <v>#DIV/0!</v>
      </c>
      <c r="N286" s="54"/>
      <c r="O286" s="57" t="e">
        <f t="shared" si="129"/>
        <v>#DIV/0!</v>
      </c>
      <c r="P286" s="54"/>
      <c r="Q286" s="54"/>
      <c r="R286" s="54"/>
      <c r="S286" s="54"/>
      <c r="T286" s="57" t="e">
        <f t="shared" si="130"/>
        <v>#DIV/0!</v>
      </c>
      <c r="U286" s="54"/>
      <c r="V286" s="57" t="e">
        <f t="shared" si="131"/>
        <v>#DIV/0!</v>
      </c>
      <c r="W286" s="54"/>
      <c r="X286" s="55" t="e">
        <f t="shared" si="132"/>
        <v>#DIV/0!</v>
      </c>
      <c r="Y286" s="54"/>
      <c r="Z286" s="52"/>
      <c r="AA286" s="144">
        <f>SUM((W286,H286))</f>
        <v>0</v>
      </c>
      <c r="EE286" s="4"/>
      <c r="FA286" s="1"/>
      <c r="GF286" s="1"/>
      <c r="GG286" s="1"/>
      <c r="GH286" s="1"/>
    </row>
    <row r="287" spans="1:190" ht="12.75">
      <c r="A287" s="53">
        <v>21</v>
      </c>
      <c r="B287" s="53" t="s">
        <v>96</v>
      </c>
      <c r="C287" s="43">
        <v>4.5</v>
      </c>
      <c r="D287" s="53">
        <v>0</v>
      </c>
      <c r="E287" s="53">
        <f t="shared" si="124"/>
        <v>0</v>
      </c>
      <c r="F287" s="112">
        <v>4.5</v>
      </c>
      <c r="G287" s="111">
        <f t="shared" si="125"/>
        <v>100</v>
      </c>
      <c r="H287" s="112">
        <v>4.5</v>
      </c>
      <c r="I287" s="57">
        <f t="shared" si="126"/>
        <v>100</v>
      </c>
      <c r="J287" s="54">
        <v>4.5</v>
      </c>
      <c r="K287" s="57">
        <f t="shared" si="127"/>
        <v>100</v>
      </c>
      <c r="L287" s="54">
        <v>4.5</v>
      </c>
      <c r="M287" s="57">
        <f t="shared" si="128"/>
        <v>100</v>
      </c>
      <c r="N287" s="54">
        <v>4.5</v>
      </c>
      <c r="O287" s="57">
        <f t="shared" si="129"/>
        <v>100</v>
      </c>
      <c r="P287" s="54"/>
      <c r="Q287" s="54">
        <v>4.5</v>
      </c>
      <c r="R287" s="54"/>
      <c r="S287" s="54"/>
      <c r="T287" s="57">
        <f t="shared" si="130"/>
        <v>0</v>
      </c>
      <c r="U287" s="54"/>
      <c r="V287" s="57">
        <f t="shared" si="131"/>
        <v>0</v>
      </c>
      <c r="W287" s="54">
        <v>0</v>
      </c>
      <c r="X287" s="55">
        <f t="shared" si="132"/>
        <v>0</v>
      </c>
      <c r="Y287" s="54">
        <v>0</v>
      </c>
      <c r="Z287" s="52">
        <v>0</v>
      </c>
      <c r="AA287" s="144">
        <f>SUM((W287,H287))</f>
        <v>4.5</v>
      </c>
      <c r="EE287" s="4"/>
      <c r="FA287" s="1"/>
      <c r="GF287" s="1"/>
      <c r="GG287" s="1"/>
      <c r="GH287" s="1"/>
    </row>
    <row r="288" spans="1:190" ht="12.75">
      <c r="A288" s="53">
        <v>22</v>
      </c>
      <c r="B288" s="53" t="s">
        <v>97</v>
      </c>
      <c r="C288" s="43"/>
      <c r="D288" s="53"/>
      <c r="E288" s="53" t="e">
        <f t="shared" si="124"/>
        <v>#DIV/0!</v>
      </c>
      <c r="F288" s="112"/>
      <c r="G288" s="111" t="e">
        <f t="shared" si="125"/>
        <v>#DIV/0!</v>
      </c>
      <c r="H288" s="112"/>
      <c r="I288" s="57" t="e">
        <f t="shared" si="126"/>
        <v>#DIV/0!</v>
      </c>
      <c r="J288" s="54"/>
      <c r="K288" s="57" t="e">
        <f t="shared" si="127"/>
        <v>#DIV/0!</v>
      </c>
      <c r="L288" s="54"/>
      <c r="M288" s="57" t="e">
        <f t="shared" si="128"/>
        <v>#DIV/0!</v>
      </c>
      <c r="N288" s="54"/>
      <c r="O288" s="57" t="e">
        <f t="shared" si="129"/>
        <v>#DIV/0!</v>
      </c>
      <c r="P288" s="54"/>
      <c r="Q288" s="54"/>
      <c r="R288" s="54"/>
      <c r="S288" s="54"/>
      <c r="T288" s="57" t="e">
        <f t="shared" si="130"/>
        <v>#DIV/0!</v>
      </c>
      <c r="U288" s="54"/>
      <c r="V288" s="57" t="e">
        <f t="shared" si="131"/>
        <v>#DIV/0!</v>
      </c>
      <c r="W288" s="54"/>
      <c r="X288" s="55" t="e">
        <f t="shared" si="132"/>
        <v>#DIV/0!</v>
      </c>
      <c r="Y288" s="54"/>
      <c r="Z288" s="52"/>
      <c r="AA288" s="144">
        <f>SUM((W288,H288))</f>
        <v>0</v>
      </c>
      <c r="EE288" s="4"/>
      <c r="FA288" s="1"/>
      <c r="GF288" s="1"/>
      <c r="GG288" s="1"/>
      <c r="GH288" s="1"/>
    </row>
    <row r="289" spans="1:190" ht="12.75">
      <c r="A289" s="53">
        <v>23</v>
      </c>
      <c r="B289" s="53" t="s">
        <v>98</v>
      </c>
      <c r="C289" s="43"/>
      <c r="D289" s="53"/>
      <c r="E289" s="53" t="e">
        <f t="shared" si="124"/>
        <v>#DIV/0!</v>
      </c>
      <c r="F289" s="112"/>
      <c r="G289" s="111" t="e">
        <f t="shared" si="125"/>
        <v>#DIV/0!</v>
      </c>
      <c r="H289" s="112"/>
      <c r="I289" s="57" t="e">
        <f t="shared" si="126"/>
        <v>#DIV/0!</v>
      </c>
      <c r="J289" s="54"/>
      <c r="K289" s="57" t="e">
        <f t="shared" si="127"/>
        <v>#DIV/0!</v>
      </c>
      <c r="L289" s="54"/>
      <c r="M289" s="57" t="e">
        <f t="shared" si="128"/>
        <v>#DIV/0!</v>
      </c>
      <c r="N289" s="54"/>
      <c r="O289" s="57" t="e">
        <f t="shared" si="129"/>
        <v>#DIV/0!</v>
      </c>
      <c r="P289" s="54"/>
      <c r="Q289" s="54"/>
      <c r="R289" s="54"/>
      <c r="S289" s="54"/>
      <c r="T289" s="57" t="e">
        <f t="shared" si="130"/>
        <v>#DIV/0!</v>
      </c>
      <c r="U289" s="54"/>
      <c r="V289" s="57" t="e">
        <f t="shared" si="131"/>
        <v>#DIV/0!</v>
      </c>
      <c r="W289" s="54"/>
      <c r="X289" s="55" t="e">
        <f t="shared" si="132"/>
        <v>#DIV/0!</v>
      </c>
      <c r="Y289" s="54"/>
      <c r="Z289" s="52"/>
      <c r="AA289" s="144">
        <f>SUM((W289,H289))</f>
        <v>0</v>
      </c>
      <c r="EE289" s="4"/>
      <c r="FA289" s="1"/>
      <c r="GF289" s="1"/>
      <c r="GG289" s="1"/>
      <c r="GH289" s="1"/>
    </row>
    <row r="290" spans="1:190" ht="12.75">
      <c r="A290" s="53">
        <v>24</v>
      </c>
      <c r="B290" s="53" t="s">
        <v>99</v>
      </c>
      <c r="C290" s="43"/>
      <c r="D290" s="53"/>
      <c r="E290" s="53" t="e">
        <f t="shared" si="124"/>
        <v>#DIV/0!</v>
      </c>
      <c r="F290" s="112"/>
      <c r="G290" s="111" t="e">
        <f t="shared" si="125"/>
        <v>#DIV/0!</v>
      </c>
      <c r="H290" s="112"/>
      <c r="I290" s="57" t="e">
        <f t="shared" si="126"/>
        <v>#DIV/0!</v>
      </c>
      <c r="J290" s="54"/>
      <c r="K290" s="57" t="e">
        <f t="shared" si="127"/>
        <v>#DIV/0!</v>
      </c>
      <c r="L290" s="54"/>
      <c r="M290" s="57" t="e">
        <f t="shared" si="128"/>
        <v>#DIV/0!</v>
      </c>
      <c r="N290" s="54"/>
      <c r="O290" s="57" t="e">
        <f t="shared" si="129"/>
        <v>#DIV/0!</v>
      </c>
      <c r="P290" s="54"/>
      <c r="Q290" s="54"/>
      <c r="R290" s="54"/>
      <c r="S290" s="54"/>
      <c r="T290" s="57" t="e">
        <f t="shared" si="130"/>
        <v>#DIV/0!</v>
      </c>
      <c r="U290" s="54"/>
      <c r="V290" s="57" t="e">
        <f t="shared" si="131"/>
        <v>#DIV/0!</v>
      </c>
      <c r="W290" s="54"/>
      <c r="X290" s="55" t="e">
        <f t="shared" si="132"/>
        <v>#DIV/0!</v>
      </c>
      <c r="Y290" s="54"/>
      <c r="Z290" s="52"/>
      <c r="AA290" s="144">
        <f>SUM((W290,H290))</f>
        <v>0</v>
      </c>
      <c r="EE290" s="4"/>
      <c r="FA290" s="1"/>
      <c r="GF290" s="1"/>
      <c r="GG290" s="1"/>
      <c r="GH290" s="1"/>
    </row>
    <row r="291" spans="1:190" ht="12.75">
      <c r="A291" s="53">
        <v>25</v>
      </c>
      <c r="B291" s="53" t="s">
        <v>100</v>
      </c>
      <c r="C291" s="43"/>
      <c r="D291" s="53"/>
      <c r="E291" s="53" t="e">
        <f t="shared" si="124"/>
        <v>#DIV/0!</v>
      </c>
      <c r="F291" s="112"/>
      <c r="G291" s="111" t="e">
        <f t="shared" si="125"/>
        <v>#DIV/0!</v>
      </c>
      <c r="H291" s="112"/>
      <c r="I291" s="57" t="e">
        <f t="shared" si="126"/>
        <v>#DIV/0!</v>
      </c>
      <c r="J291" s="54"/>
      <c r="K291" s="57" t="e">
        <f t="shared" si="127"/>
        <v>#DIV/0!</v>
      </c>
      <c r="L291" s="54"/>
      <c r="M291" s="57" t="e">
        <f t="shared" si="128"/>
        <v>#DIV/0!</v>
      </c>
      <c r="N291" s="54"/>
      <c r="O291" s="57" t="e">
        <f t="shared" si="129"/>
        <v>#DIV/0!</v>
      </c>
      <c r="P291" s="54"/>
      <c r="Q291" s="54"/>
      <c r="R291" s="54"/>
      <c r="S291" s="54"/>
      <c r="T291" s="57" t="e">
        <f t="shared" si="130"/>
        <v>#DIV/0!</v>
      </c>
      <c r="U291" s="54"/>
      <c r="V291" s="57" t="e">
        <f t="shared" si="131"/>
        <v>#DIV/0!</v>
      </c>
      <c r="W291" s="54"/>
      <c r="X291" s="55" t="e">
        <f t="shared" si="132"/>
        <v>#DIV/0!</v>
      </c>
      <c r="Y291" s="54"/>
      <c r="Z291" s="52"/>
      <c r="AA291" s="144">
        <f>SUM((W291,H291))</f>
        <v>0</v>
      </c>
      <c r="EE291" s="4"/>
      <c r="FA291" s="1"/>
      <c r="GF291" s="1"/>
      <c r="GG291" s="1"/>
      <c r="GH291" s="1"/>
    </row>
    <row r="292" spans="1:190" ht="12.75">
      <c r="A292" s="80"/>
      <c r="B292" s="80" t="s">
        <v>101</v>
      </c>
      <c r="C292" s="60">
        <f>SUM(C267:C291)</f>
        <v>4.5</v>
      </c>
      <c r="D292" s="60">
        <f>SUM(D267:D291)</f>
        <v>0</v>
      </c>
      <c r="E292" s="80">
        <f t="shared" si="124"/>
        <v>0</v>
      </c>
      <c r="F292" s="61">
        <f>SUM(F267:F291)</f>
        <v>4.5</v>
      </c>
      <c r="G292" s="111">
        <f t="shared" si="125"/>
        <v>100</v>
      </c>
      <c r="H292" s="60">
        <f>SUM(H267:H291)</f>
        <v>4.5</v>
      </c>
      <c r="I292" s="57">
        <f t="shared" si="126"/>
        <v>100</v>
      </c>
      <c r="J292" s="60">
        <f>SUM(J267:J291)</f>
        <v>4.5</v>
      </c>
      <c r="K292" s="57">
        <f t="shared" si="127"/>
        <v>100</v>
      </c>
      <c r="L292" s="60">
        <f>SUM(L267:L291)</f>
        <v>4.5</v>
      </c>
      <c r="M292" s="57">
        <f t="shared" si="128"/>
        <v>100</v>
      </c>
      <c r="N292" s="60">
        <f>SUM(N267:N291)</f>
        <v>4.5</v>
      </c>
      <c r="O292" s="57">
        <f t="shared" si="129"/>
        <v>100</v>
      </c>
      <c r="P292" s="60">
        <f>SUM(P267:P291)</f>
        <v>0</v>
      </c>
      <c r="Q292" s="60">
        <f>SUM(Q267:Q291)</f>
        <v>4.5</v>
      </c>
      <c r="R292" s="60">
        <f>SUM(R267:R291)</f>
        <v>0</v>
      </c>
      <c r="S292" s="60">
        <v>0</v>
      </c>
      <c r="T292" s="57">
        <f t="shared" si="130"/>
        <v>0</v>
      </c>
      <c r="U292" s="60">
        <f>SUM(U267:U291)</f>
        <v>0</v>
      </c>
      <c r="V292" s="57">
        <f t="shared" si="131"/>
        <v>0</v>
      </c>
      <c r="W292" s="60">
        <f>SUM(W267:W291)</f>
        <v>0</v>
      </c>
      <c r="X292" s="55">
        <f t="shared" si="132"/>
        <v>0</v>
      </c>
      <c r="Y292" s="60">
        <f>SUM(Y267:Y291)</f>
        <v>0</v>
      </c>
      <c r="Z292" s="60">
        <f>SUM(Z267:Z291)</f>
        <v>0</v>
      </c>
      <c r="AA292" s="144">
        <f>SUM((W292,H292))</f>
        <v>4.5</v>
      </c>
      <c r="EE292" s="4"/>
      <c r="FA292" s="1"/>
      <c r="GF292" s="1"/>
      <c r="GG292" s="1"/>
      <c r="GH292" s="1"/>
    </row>
    <row r="293" spans="1:190" ht="12.75">
      <c r="A293" s="178" t="s">
        <v>103</v>
      </c>
      <c r="B293" s="179"/>
      <c r="C293" s="60"/>
      <c r="D293" s="53"/>
      <c r="E293" s="53" t="e">
        <f t="shared" si="124"/>
        <v>#DIV/0!</v>
      </c>
      <c r="F293" s="61"/>
      <c r="G293" s="111" t="e">
        <f t="shared" si="125"/>
        <v>#DIV/0!</v>
      </c>
      <c r="H293" s="60"/>
      <c r="I293" s="57" t="e">
        <f t="shared" si="126"/>
        <v>#DIV/0!</v>
      </c>
      <c r="J293" s="60"/>
      <c r="K293" s="57" t="e">
        <f t="shared" si="127"/>
        <v>#DIV/0!</v>
      </c>
      <c r="L293" s="60"/>
      <c r="M293" s="57" t="e">
        <f t="shared" si="128"/>
        <v>#DIV/0!</v>
      </c>
      <c r="N293" s="60"/>
      <c r="O293" s="57" t="e">
        <f t="shared" si="129"/>
        <v>#DIV/0!</v>
      </c>
      <c r="P293" s="60"/>
      <c r="Q293" s="60"/>
      <c r="R293" s="60"/>
      <c r="S293" s="60"/>
      <c r="T293" s="57" t="e">
        <f t="shared" si="130"/>
        <v>#DIV/0!</v>
      </c>
      <c r="U293" s="60"/>
      <c r="V293" s="57" t="e">
        <f t="shared" si="131"/>
        <v>#DIV/0!</v>
      </c>
      <c r="W293" s="60"/>
      <c r="X293" s="55" t="e">
        <f t="shared" si="132"/>
        <v>#DIV/0!</v>
      </c>
      <c r="Y293" s="60"/>
      <c r="Z293" s="79"/>
      <c r="AA293" s="144">
        <f>SUM((W293,H293))</f>
        <v>0</v>
      </c>
      <c r="EE293" s="4"/>
      <c r="FA293" s="1"/>
      <c r="GF293" s="1"/>
      <c r="GG293" s="1"/>
      <c r="GH293" s="1"/>
    </row>
    <row r="294" spans="1:190" ht="12.75">
      <c r="A294" s="178" t="s">
        <v>104</v>
      </c>
      <c r="B294" s="179"/>
      <c r="C294" s="66"/>
      <c r="D294" s="53"/>
      <c r="E294" s="53" t="e">
        <f t="shared" si="124"/>
        <v>#DIV/0!</v>
      </c>
      <c r="F294" s="61"/>
      <c r="G294" s="111" t="e">
        <f t="shared" si="125"/>
        <v>#DIV/0!</v>
      </c>
      <c r="H294" s="60"/>
      <c r="I294" s="57" t="e">
        <f t="shared" si="126"/>
        <v>#DIV/0!</v>
      </c>
      <c r="J294" s="60"/>
      <c r="K294" s="57" t="e">
        <f t="shared" si="127"/>
        <v>#DIV/0!</v>
      </c>
      <c r="L294" s="60"/>
      <c r="M294" s="57" t="e">
        <f t="shared" si="128"/>
        <v>#DIV/0!</v>
      </c>
      <c r="N294" s="60"/>
      <c r="O294" s="57" t="e">
        <f t="shared" si="129"/>
        <v>#DIV/0!</v>
      </c>
      <c r="P294" s="61"/>
      <c r="Q294" s="68"/>
      <c r="R294" s="68"/>
      <c r="S294" s="60"/>
      <c r="T294" s="57" t="e">
        <f t="shared" si="130"/>
        <v>#DIV/0!</v>
      </c>
      <c r="U294" s="68"/>
      <c r="V294" s="57" t="e">
        <f t="shared" si="131"/>
        <v>#DIV/0!</v>
      </c>
      <c r="W294" s="60"/>
      <c r="X294" s="55" t="e">
        <f t="shared" si="132"/>
        <v>#DIV/0!</v>
      </c>
      <c r="Y294" s="79"/>
      <c r="Z294" s="79"/>
      <c r="AA294" s="144">
        <f>SUM((W294,H294))</f>
        <v>0</v>
      </c>
      <c r="EE294" s="4"/>
      <c r="FA294" s="1"/>
      <c r="GF294" s="1"/>
      <c r="GG294" s="1"/>
      <c r="GH294" s="1"/>
    </row>
    <row r="295" spans="5:190" ht="12.75">
      <c r="E295" s="1"/>
      <c r="EE295" s="4"/>
      <c r="FA295" s="1"/>
      <c r="GF295" s="1"/>
      <c r="GG295" s="1"/>
      <c r="GH295" s="1"/>
    </row>
    <row r="296" spans="2:190" ht="12.75">
      <c r="B296" s="4" t="s">
        <v>106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145"/>
      <c r="EE296" s="4"/>
      <c r="FA296" s="1"/>
      <c r="GF296" s="1"/>
      <c r="GG296" s="1"/>
      <c r="GH296" s="1"/>
    </row>
  </sheetData>
  <sheetProtection/>
  <mergeCells count="63">
    <mergeCell ref="A293:B293"/>
    <mergeCell ref="A294:B294"/>
    <mergeCell ref="FU2:GE2"/>
    <mergeCell ref="FU3:GE3"/>
    <mergeCell ref="A39:K39"/>
    <mergeCell ref="FU39:GE39"/>
    <mergeCell ref="EF5:EH5"/>
    <mergeCell ref="ES5:EU5"/>
    <mergeCell ref="GA5:GB5"/>
    <mergeCell ref="A32:B32"/>
    <mergeCell ref="GJ3:GU3"/>
    <mergeCell ref="P5:R5"/>
    <mergeCell ref="AF5:AH5"/>
    <mergeCell ref="AS5:AU5"/>
    <mergeCell ref="BF5:BH5"/>
    <mergeCell ref="BS5:BU5"/>
    <mergeCell ref="CF5:CH5"/>
    <mergeCell ref="CS5:CU5"/>
    <mergeCell ref="DF5:DH5"/>
    <mergeCell ref="DS5:DU5"/>
    <mergeCell ref="FB34:FC34"/>
    <mergeCell ref="FU40:GE40"/>
    <mergeCell ref="CD41:CK41"/>
    <mergeCell ref="FB32:FC32"/>
    <mergeCell ref="FU32:FV32"/>
    <mergeCell ref="FB33:FC33"/>
    <mergeCell ref="FB69:FC69"/>
    <mergeCell ref="FU69:FV69"/>
    <mergeCell ref="EX70:EY70"/>
    <mergeCell ref="FB70:FC70"/>
    <mergeCell ref="P42:R42"/>
    <mergeCell ref="AF42:AH42"/>
    <mergeCell ref="AS42:AU42"/>
    <mergeCell ref="BF42:BH42"/>
    <mergeCell ref="FB71:FC71"/>
    <mergeCell ref="A77:G77"/>
    <mergeCell ref="A107:B107"/>
    <mergeCell ref="FB107:FC107"/>
    <mergeCell ref="FU77:GE77"/>
    <mergeCell ref="BS42:BU42"/>
    <mergeCell ref="CG42:CI42"/>
    <mergeCell ref="FU78:GE78"/>
    <mergeCell ref="EX71:EY71"/>
    <mergeCell ref="A69:B69"/>
    <mergeCell ref="A183:B183"/>
    <mergeCell ref="A184:B184"/>
    <mergeCell ref="FU107:FV107"/>
    <mergeCell ref="EX108:EY108"/>
    <mergeCell ref="FB108:FC108"/>
    <mergeCell ref="FU115:GE115"/>
    <mergeCell ref="EX109:EY109"/>
    <mergeCell ref="FB109:FC109"/>
    <mergeCell ref="B115:G115"/>
    <mergeCell ref="FU116:GE116"/>
    <mergeCell ref="A220:B220"/>
    <mergeCell ref="A221:B221"/>
    <mergeCell ref="A256:B256"/>
    <mergeCell ref="A257:B257"/>
    <mergeCell ref="A145:B145"/>
    <mergeCell ref="FB145:FC145"/>
    <mergeCell ref="FU145:FV145"/>
    <mergeCell ref="FB146:FC146"/>
    <mergeCell ref="FB147:FC147"/>
  </mergeCells>
  <printOptions/>
  <pageMargins left="0.3937007874015748" right="0.3937007874015748" top="0.984251968503937" bottom="0.3937007874015748" header="0.11811023622047245" footer="0.11811023622047245"/>
  <pageSetup horizontalDpi="600" verticalDpi="600" orientation="landscape" paperSize="9" scale="52" r:id="rId1"/>
  <rowBreaks count="6" manualBreakCount="6">
    <brk id="37" max="202" man="1"/>
    <brk id="76" max="255" man="1"/>
    <brk id="114" max="255" man="1"/>
    <brk id="151" max="255" man="1"/>
    <brk id="187" max="255" man="1"/>
    <brk id="223" max="255" man="1"/>
  </rowBreaks>
  <colBreaks count="7" manualBreakCount="7">
    <brk id="26" max="65535" man="1"/>
    <brk id="52" max="65535" man="1"/>
    <brk id="104" max="296" man="1"/>
    <brk id="130" max="296" man="1"/>
    <brk id="157" max="296" man="1"/>
    <brk id="176" max="65535" man="1"/>
    <brk id="191" max="2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BAM</cp:lastModifiedBy>
  <cp:lastPrinted>2016-04-01T05:27:27Z</cp:lastPrinted>
  <dcterms:created xsi:type="dcterms:W3CDTF">1996-10-08T23:32:33Z</dcterms:created>
  <dcterms:modified xsi:type="dcterms:W3CDTF">2016-04-01T05:27:39Z</dcterms:modified>
  <cp:category/>
  <cp:version/>
  <cp:contentType/>
  <cp:contentStatus/>
</cp:coreProperties>
</file>